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ướng dẫn" sheetId="1" state="visible" r:id="rId3"/>
    <sheet name="Job" sheetId="2" state="visible" r:id="rId4"/>
    <sheet name="Tiền đẩy" sheetId="3" state="visible" r:id="rId5"/>
    <sheet name="Theo tháng" sheetId="4" state="visible" r:id="rId6"/>
  </sheets>
  <definedNames>
    <definedName function="false" hidden="true" localSheetId="1" name="_xlnm._FilterDatabase" vbProcedure="false">Job!$A$1:$N$301</definedName>
    <definedName function="false" hidden="true" localSheetId="2" name="_xlnm._FilterDatabase" vbProcedure="false">'Tiền đẩy'!$A$1:$N$301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1" authorId="0">
      <text>
        <r>
          <rPr>
            <sz val="10"/>
            <rFont val="Arial"/>
            <family val="2"/>
          </rPr>
          <t xml:space="preserve">Tự tính: Phí thực nhận − Đã nhận. Hạn thanh toán sẽ đỏ khi đã trễ mà còn nợ.</t>
        </r>
      </text>
    </comment>
    <comment ref="I1" authorId="0">
      <text>
        <r>
          <rPr>
            <sz val="10"/>
            <rFont val="Arial"/>
            <family val="2"/>
          </rPr>
          <t xml:space="preserve">Tự cộng từ tab Tiền đẩy, theo tên nhãn hàng.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1" authorId="0">
      <text>
        <r>
          <rPr>
            <sz val="10"/>
            <rFont val="Arial"/>
            <family val="2"/>
          </rPr>
          <t xml:space="preserve">Giá bạn thực trả cho 1 xu. Giá khác nhau theo nơi nạp (web, app Android, app iOS).</t>
        </r>
      </text>
    </comment>
    <comment ref="G1" authorId="0">
      <text>
        <r>
          <rPr>
            <sz val="10"/>
            <rFont val="Arial"/>
            <family val="2"/>
          </rPr>
          <t xml:space="preserve">Ví dụ thuế hoặc phí khi nạp tiền Ads Manager. Không rõ thì để trống.</t>
        </r>
      </text>
    </comment>
  </commentList>
</comments>
</file>

<file path=xl/sharedStrings.xml><?xml version="1.0" encoding="utf-8"?>
<sst xmlns="http://schemas.openxmlformats.org/spreadsheetml/2006/main" count="84" uniqueCount="80">
  <si>
    <t xml:space="preserve">Mẫu quản lý job cho KOC / TikToker</t>
  </si>
  <si>
    <t xml:space="preserve">Bản miễn phí của Mintfold Labs. Chép bản này về Drive của bạn (Tệp → Tạo bản sao) rồi dùng.</t>
  </si>
  <si>
    <t xml:space="preserve">Cách dùng</t>
  </si>
  <si>
    <t xml:space="preserve">1. Tab Job: mỗi dòng một job. Chỉ nhập vào cột chữ xanh. Cột chữ đen tự tính.</t>
  </si>
  <si>
    <t xml:space="preserve">2. Tab Tiền đẩy: mỗi lần bạn bấm Quảng bá (Promote) hoặc chạy Ads, ghi một dòng. Cột Nhãn hàng phải viết giống hệt tab Job.</t>
  </si>
  <si>
    <t xml:space="preserve">3. Tab Theo tháng: nhập năm ở ô B1. Bảng tự cộng thu nhập, chi đẩy và lãi theo tháng.</t>
  </si>
  <si>
    <t xml:space="preserve">4. Hai dòng đầu ở tab Job và Tiền đẩy là ví dụ (chữ nghiêng). Xoá đi khi bắt đầu.</t>
  </si>
  <si>
    <t xml:space="preserve">Công thức</t>
  </si>
  <si>
    <t xml:space="preserve">Còn nợ = Phí thực nhận − Đã nhận</t>
  </si>
  <si>
    <t xml:space="preserve">Chi đẩy (VND) = Số xu × Giá 1 xu, hoặc số tiền VND nếu không dùng xu; cộng thêm Phí %</t>
  </si>
  <si>
    <t xml:space="preserve">Lãi = Phí thực nhận + Hoa hồng − Chi đẩy</t>
  </si>
  <si>
    <t xml:space="preserve">Giá 1.000 view = Chi đẩy ÷ View × 1.000</t>
  </si>
  <si>
    <t xml:space="preserve">Muốn tự nhắc hạn, gộp theo video, xem lịch và viết kịch bản trên điện thoại?</t>
  </si>
  <si>
    <t xml:space="preserve">Dùng Sổ KOC miễn phí: https://mintfoldlabs.com/so-koc/</t>
  </si>
  <si>
    <t xml:space="preserve">Hướng dẫn tính lãi mỗi video: https://mintfoldlabs.com/so-koc/huong-dan/tinh-lai-moi-video</t>
  </si>
  <si>
    <t xml:space="preserve">Số liệu chỉ để bạn tham khảo, không phải tư vấn thuế.</t>
  </si>
  <si>
    <t xml:space="preserve">Ngày đăng</t>
  </si>
  <si>
    <t xml:space="preserve">Nhãn hàng</t>
  </si>
  <si>
    <t xml:space="preserve">Loại</t>
  </si>
  <si>
    <t xml:space="preserve">Trạng thái</t>
  </si>
  <si>
    <t xml:space="preserve">Phí thực nhận (VND)</t>
  </si>
  <si>
    <t xml:space="preserve">Đã nhận (VND)</t>
  </si>
  <si>
    <t xml:space="preserve">Hoa hồng (VND)</t>
  </si>
  <si>
    <t xml:space="preserve">Còn nợ (VND)</t>
  </si>
  <si>
    <t xml:space="preserve">Chi đẩy (VND)</t>
  </si>
  <si>
    <t xml:space="preserve">Lãi (VND)</t>
  </si>
  <si>
    <t xml:space="preserve">Hạn gửi nháp</t>
  </si>
  <si>
    <t xml:space="preserve">Hạn thanh toán</t>
  </si>
  <si>
    <t xml:space="preserve">Link video</t>
  </si>
  <si>
    <t xml:space="preserve">Ghi chú</t>
  </si>
  <si>
    <t xml:space="preserve">VD: Bếp Nhà Bông</t>
  </si>
  <si>
    <t xml:space="preserve">Affiliate</t>
  </si>
  <si>
    <t xml:space="preserve">Đã đăng</t>
  </si>
  <si>
    <t xml:space="preserve">https://www.tiktok.com/@ten/video/…</t>
  </si>
  <si>
    <t xml:space="preserve">Hoa hồng 18%</t>
  </si>
  <si>
    <t xml:space="preserve">VD: Mộc Lan Skincare</t>
  </si>
  <si>
    <t xml:space="preserve">Booking</t>
  </si>
  <si>
    <t xml:space="preserve">Viết kịch bản</t>
  </si>
  <si>
    <t xml:space="preserve">Giữ video 30 ngày</t>
  </si>
  <si>
    <t xml:space="preserve">Ngày chạy</t>
  </si>
  <si>
    <t xml:space="preserve">Nhãn hàng (giống tab Job)</t>
  </si>
  <si>
    <t xml:space="preserve">Kênh</t>
  </si>
  <si>
    <t xml:space="preserve">Số xu</t>
  </si>
  <si>
    <t xml:space="preserve">Giá 1 xu (VND)</t>
  </si>
  <si>
    <t xml:space="preserve">Hoặc số tiền (VND)</t>
  </si>
  <si>
    <t xml:space="preserve">Phí thêm (%)</t>
  </si>
  <si>
    <t xml:space="preserve">Chi (VND)</t>
  </si>
  <si>
    <t xml:space="preserve">View</t>
  </si>
  <si>
    <t xml:space="preserve">Follower mới</t>
  </si>
  <si>
    <t xml:space="preserve">Số đơn</t>
  </si>
  <si>
    <t xml:space="preserve">Doanh số (VND)</t>
  </si>
  <si>
    <t xml:space="preserve">Giá 1.000 view</t>
  </si>
  <si>
    <t xml:space="preserve">Promote</t>
  </si>
  <si>
    <t xml:space="preserve">Năm</t>
  </si>
  <si>
    <t xml:space="preserve">← nhập năm</t>
  </si>
  <si>
    <t xml:space="preserve">Tháng</t>
  </si>
  <si>
    <t xml:space="preserve">Phí thực nhận</t>
  </si>
  <si>
    <t xml:space="preserve">Hoa hồng</t>
  </si>
  <si>
    <t xml:space="preserve">Thu nhập</t>
  </si>
  <si>
    <t xml:space="preserve">Đã nhận</t>
  </si>
  <si>
    <t xml:space="preserve">Chi đẩy</t>
  </si>
  <si>
    <t xml:space="preserve">Lãi</t>
  </si>
  <si>
    <t xml:space="preserve">Số job</t>
  </si>
  <si>
    <t xml:space="preserve">Tháng 1</t>
  </si>
  <si>
    <t xml:space="preserve">Tháng 2</t>
  </si>
  <si>
    <t xml:space="preserve">Tháng 3</t>
  </si>
  <si>
    <t xml:space="preserve">Tháng 4</t>
  </si>
  <si>
    <t xml:space="preserve">Tháng 5</t>
  </si>
  <si>
    <t xml:space="preserve">Tháng 6</t>
  </si>
  <si>
    <t xml:space="preserve">Tháng 7</t>
  </si>
  <si>
    <t xml:space="preserve">Tháng 8</t>
  </si>
  <si>
    <t xml:space="preserve">Tháng 9</t>
  </si>
  <si>
    <t xml:space="preserve">Tháng 10</t>
  </si>
  <si>
    <t xml:space="preserve">Tháng 11</t>
  </si>
  <si>
    <t xml:space="preserve">Tháng 12</t>
  </si>
  <si>
    <t xml:space="preserve">Cả năm</t>
  </si>
  <si>
    <t xml:space="preserve">Ngưỡng không chịu thuế (VND/năm)</t>
  </si>
  <si>
    <t xml:space="preserve">Thu nhập cả năm / ngưỡng</t>
  </si>
  <si>
    <t xml:space="preserve">Ngưỡng 500 triệu/năm theo Luật Thuế TNCN sửa đổi (thông qua 10/12/2025). Chỉ để tham khảo; xem https://mintfoldlabs.com/so-koc/huong-dan/thue-koc-2026</t>
  </si>
  <si>
    <t xml:space="preserve">Thu nhập tính theo cột Ngày đăng ở tab Job. Hai dòng ví dụ cũng được tính cho đến khi bạn xoá.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</si>
</sst>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\đ;\-#,##0\đ;\-"/>
    <numFmt numFmtId="167" formatCode="#,##0"/>
    <numFmt numFmtId="168" formatCode="0%"/>
    <numFmt numFmtId="169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u val="single"/>
      <sz val="11"/>
      <color rgb="FF0E7466"/>
      <name val="Arial"/>
      <family val="0"/>
      <charset val="1"/>
    </font>
    <font>
      <i val="true"/>
      <sz val="11"/>
      <color rgb="FF5E6A6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1"/>
      <color rgb="FF0000FF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8211D"/>
        <bgColor rgb="FF333333"/>
      </patternFill>
    </fill>
    <fill>
      <patternFill patternType="solid">
        <fgColor rgb="FFFFF5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medium">
        <color rgb="FF18211D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8211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A86400"/>
          <bgColor rgb="FF000000"/>
        </patternFill>
      </fill>
    </dxf>
    <dxf>
      <font>
        <name val="Arial"/>
        <charset val="1"/>
        <family val="0"/>
        <b val="1"/>
        <color rgb="FFC8305E"/>
      </font>
    </dxf>
    <dxf>
      <font>
        <name val="Arial"/>
        <charset val="1"/>
        <family val="0"/>
        <b val="1"/>
        <color rgb="FFA864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86400"/>
      <rgbColor rgb="FF800080"/>
      <rgbColor rgb="FF0E7466"/>
      <rgbColor rgb="FFC0C0C0"/>
      <rgbColor rgb="FF808080"/>
      <rgbColor rgb="FF9999FF"/>
      <rgbColor rgb="FFC8305E"/>
      <rgbColor rgb="FFFFF5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E6A63"/>
      <rgbColor rgb="FF969696"/>
      <rgbColor rgb="FF003366"/>
      <rgbColor rgb="FF339966"/>
      <rgbColor rgb="FF18211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intfoldlabs.com/so-koc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3" t="s">
        <v>12</v>
      </c>
    </row>
    <row r="17" customFormat="false" ht="14.15" hidden="false" customHeight="false" outlineLevel="0" collapsed="false">
      <c r="A17" s="4" t="s">
        <v>13</v>
      </c>
    </row>
    <row r="18" customFormat="false" ht="15" hidden="false" customHeight="false" outlineLevel="0" collapsed="false">
      <c r="A18" s="2" t="s">
        <v>14</v>
      </c>
    </row>
    <row r="19" customFormat="false" ht="15" hidden="false" customHeight="false" outlineLevel="0" collapsed="false">
      <c r="A19" s="2"/>
    </row>
    <row r="20" customFormat="false" ht="15" hidden="false" customHeight="false" outlineLevel="0" collapsed="false">
      <c r="A20" s="5" t="s">
        <v>15</v>
      </c>
    </row>
  </sheetData>
  <hyperlinks>
    <hyperlink ref="A17" r:id="rId1" display="Dùng Sổ KOC miễn phí: https://mintfoldlabs.com/so-koc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5" min="4" style="0" width="16"/>
    <col collapsed="false" customWidth="true" hidden="false" outlineLevel="0" max="10" min="6" style="0" width="14"/>
    <col collapsed="false" customWidth="true" hidden="false" outlineLevel="0" max="11" min="11" style="0" width="13"/>
    <col collapsed="false" customWidth="true" hidden="false" outlineLevel="0" max="12" min="12" style="0" width="14"/>
    <col collapsed="false" customWidth="true" hidden="false" outlineLevel="0" max="13" min="13" style="0" width="36"/>
    <col collapsed="false" customWidth="true" hidden="false" outlineLevel="0" max="14" min="14" style="0" width="30"/>
  </cols>
  <sheetData>
    <row r="1" customFormat="false" ht="31.5" hidden="false" customHeight="true" outlineLevel="0" collapsed="false">
      <c r="A1" s="6" t="s">
        <v>16</v>
      </c>
      <c r="B1" s="6" t="s">
        <v>17</v>
      </c>
      <c r="C1" s="6" t="s">
        <v>18</v>
      </c>
      <c r="D1" s="6" t="s">
        <v>19</v>
      </c>
      <c r="E1" s="6" t="s">
        <v>20</v>
      </c>
      <c r="F1" s="6" t="s">
        <v>21</v>
      </c>
      <c r="G1" s="6" t="s">
        <v>22</v>
      </c>
      <c r="H1" s="6" t="s">
        <v>23</v>
      </c>
      <c r="I1" s="6" t="s">
        <v>24</v>
      </c>
      <c r="J1" s="6" t="s">
        <v>25</v>
      </c>
      <c r="K1" s="6" t="s">
        <v>26</v>
      </c>
      <c r="L1" s="6" t="s">
        <v>27</v>
      </c>
      <c r="M1" s="6" t="s">
        <v>28</v>
      </c>
      <c r="N1" s="6" t="s">
        <v>29</v>
      </c>
    </row>
    <row r="2" customFormat="false" ht="15" hidden="false" customHeight="false" outlineLevel="0" collapsed="false">
      <c r="A2" s="7" t="n">
        <v>46310</v>
      </c>
      <c r="B2" s="8" t="s">
        <v>30</v>
      </c>
      <c r="C2" s="8" t="s">
        <v>31</v>
      </c>
      <c r="D2" s="8" t="s">
        <v>32</v>
      </c>
      <c r="E2" s="9" t="n">
        <v>0</v>
      </c>
      <c r="F2" s="9" t="n">
        <v>0</v>
      </c>
      <c r="G2" s="9" t="n">
        <v>1840000</v>
      </c>
      <c r="H2" s="10" t="n">
        <f aca="false">IF(B2="","",MAX(0,E2-F2))</f>
        <v>0</v>
      </c>
      <c r="I2" s="10" t="n">
        <f aca="false">IF(B2="","",SUMIFS('Tiền đẩy'!$H:$H,'Tiền đẩy'!$B:$B,B2))</f>
        <v>151470</v>
      </c>
      <c r="J2" s="10" t="n">
        <f aca="false">IF(B2="","",E2+G2-I2)</f>
        <v>1688530</v>
      </c>
      <c r="K2" s="7"/>
      <c r="L2" s="7" t="n">
        <v>46323</v>
      </c>
      <c r="M2" s="8" t="s">
        <v>33</v>
      </c>
      <c r="N2" s="8" t="s">
        <v>34</v>
      </c>
    </row>
    <row r="3" customFormat="false" ht="15" hidden="false" customHeight="false" outlineLevel="0" collapsed="false">
      <c r="A3" s="7" t="n">
        <v>46321</v>
      </c>
      <c r="B3" s="8" t="s">
        <v>35</v>
      </c>
      <c r="C3" s="8" t="s">
        <v>36</v>
      </c>
      <c r="D3" s="8" t="s">
        <v>37</v>
      </c>
      <c r="E3" s="9" t="n">
        <v>2500000</v>
      </c>
      <c r="F3" s="9" t="n">
        <v>1000000</v>
      </c>
      <c r="G3" s="9" t="n">
        <v>0</v>
      </c>
      <c r="H3" s="10" t="n">
        <f aca="false">IF(B3="","",MAX(0,E3-F3))</f>
        <v>1500000</v>
      </c>
      <c r="I3" s="10" t="n">
        <f aca="false">IF(B3="","",SUMIFS('Tiền đẩy'!$H:$H,'Tiền đẩy'!$B:$B,B3))</f>
        <v>0</v>
      </c>
      <c r="J3" s="10" t="n">
        <f aca="false">IF(B3="","",E3+G3-I3)</f>
        <v>2500000</v>
      </c>
      <c r="K3" s="7" t="n">
        <v>46318</v>
      </c>
      <c r="L3" s="7" t="n">
        <v>46328</v>
      </c>
      <c r="M3" s="8"/>
      <c r="N3" s="8" t="s">
        <v>38</v>
      </c>
    </row>
    <row r="4" customFormat="false" ht="15" hidden="false" customHeight="false" outlineLevel="0" collapsed="false">
      <c r="A4" s="11"/>
      <c r="B4" s="12"/>
      <c r="C4" s="12"/>
      <c r="D4" s="12"/>
      <c r="E4" s="13"/>
      <c r="F4" s="13"/>
      <c r="G4" s="13"/>
      <c r="H4" s="10" t="str">
        <f aca="false">IF(B4="","",MAX(0,E4-F4))</f>
        <v/>
      </c>
      <c r="I4" s="10" t="str">
        <f aca="false">IF(B4="","",SUMIFS('Tiền đẩy'!$H:$H,'Tiền đẩy'!$B:$B,B4))</f>
        <v/>
      </c>
      <c r="J4" s="10" t="str">
        <f aca="false">IF(B4="","",E4+G4-I4)</f>
        <v/>
      </c>
      <c r="K4" s="11"/>
      <c r="L4" s="11"/>
      <c r="M4" s="12"/>
      <c r="N4" s="12"/>
    </row>
    <row r="5" customFormat="false" ht="15" hidden="false" customHeight="false" outlineLevel="0" collapsed="false">
      <c r="A5" s="11"/>
      <c r="B5" s="12"/>
      <c r="C5" s="12"/>
      <c r="D5" s="12"/>
      <c r="E5" s="13"/>
      <c r="F5" s="13"/>
      <c r="G5" s="13"/>
      <c r="H5" s="10" t="str">
        <f aca="false">IF(B5="","",MAX(0,E5-F5))</f>
        <v/>
      </c>
      <c r="I5" s="10" t="str">
        <f aca="false">IF(B5="","",SUMIFS('Tiền đẩy'!$H:$H,'Tiền đẩy'!$B:$B,B5))</f>
        <v/>
      </c>
      <c r="J5" s="10" t="str">
        <f aca="false">IF(B5="","",E5+G5-I5)</f>
        <v/>
      </c>
      <c r="K5" s="11"/>
      <c r="L5" s="11"/>
      <c r="M5" s="12"/>
      <c r="N5" s="12"/>
    </row>
    <row r="6" customFormat="false" ht="15" hidden="false" customHeight="false" outlineLevel="0" collapsed="false">
      <c r="A6" s="11"/>
      <c r="B6" s="12"/>
      <c r="C6" s="12"/>
      <c r="D6" s="12"/>
      <c r="E6" s="13"/>
      <c r="F6" s="13"/>
      <c r="G6" s="13"/>
      <c r="H6" s="10" t="str">
        <f aca="false">IF(B6="","",MAX(0,E6-F6))</f>
        <v/>
      </c>
      <c r="I6" s="10" t="str">
        <f aca="false">IF(B6="","",SUMIFS('Tiền đẩy'!$H:$H,'Tiền đẩy'!$B:$B,B6))</f>
        <v/>
      </c>
      <c r="J6" s="10" t="str">
        <f aca="false">IF(B6="","",E6+G6-I6)</f>
        <v/>
      </c>
      <c r="K6" s="11"/>
      <c r="L6" s="11"/>
      <c r="M6" s="12"/>
      <c r="N6" s="12"/>
    </row>
    <row r="7" customFormat="false" ht="15" hidden="false" customHeight="false" outlineLevel="0" collapsed="false">
      <c r="A7" s="11"/>
      <c r="B7" s="12"/>
      <c r="C7" s="12"/>
      <c r="D7" s="12"/>
      <c r="E7" s="13"/>
      <c r="F7" s="13"/>
      <c r="G7" s="13"/>
      <c r="H7" s="10" t="str">
        <f aca="false">IF(B7="","",MAX(0,E7-F7))</f>
        <v/>
      </c>
      <c r="I7" s="10" t="str">
        <f aca="false">IF(B7="","",SUMIFS('Tiền đẩy'!$H:$H,'Tiền đẩy'!$B:$B,B7))</f>
        <v/>
      </c>
      <c r="J7" s="10" t="str">
        <f aca="false">IF(B7="","",E7+G7-I7)</f>
        <v/>
      </c>
      <c r="K7" s="11"/>
      <c r="L7" s="11"/>
      <c r="M7" s="12"/>
      <c r="N7" s="12"/>
    </row>
    <row r="8" customFormat="false" ht="15" hidden="false" customHeight="false" outlineLevel="0" collapsed="false">
      <c r="A8" s="11"/>
      <c r="B8" s="12"/>
      <c r="C8" s="12"/>
      <c r="D8" s="12"/>
      <c r="E8" s="13"/>
      <c r="F8" s="13"/>
      <c r="G8" s="13"/>
      <c r="H8" s="10" t="str">
        <f aca="false">IF(B8="","",MAX(0,E8-F8))</f>
        <v/>
      </c>
      <c r="I8" s="10" t="str">
        <f aca="false">IF(B8="","",SUMIFS('Tiền đẩy'!$H:$H,'Tiền đẩy'!$B:$B,B8))</f>
        <v/>
      </c>
      <c r="J8" s="10" t="str">
        <f aca="false">IF(B8="","",E8+G8-I8)</f>
        <v/>
      </c>
      <c r="K8" s="11"/>
      <c r="L8" s="11"/>
      <c r="M8" s="12"/>
      <c r="N8" s="12"/>
    </row>
    <row r="9" customFormat="false" ht="15" hidden="false" customHeight="false" outlineLevel="0" collapsed="false">
      <c r="A9" s="11"/>
      <c r="B9" s="12"/>
      <c r="C9" s="12"/>
      <c r="D9" s="12"/>
      <c r="E9" s="13"/>
      <c r="F9" s="13"/>
      <c r="G9" s="13"/>
      <c r="H9" s="10" t="str">
        <f aca="false">IF(B9="","",MAX(0,E9-F9))</f>
        <v/>
      </c>
      <c r="I9" s="10" t="str">
        <f aca="false">IF(B9="","",SUMIFS('Tiền đẩy'!$H:$H,'Tiền đẩy'!$B:$B,B9))</f>
        <v/>
      </c>
      <c r="J9" s="10" t="str">
        <f aca="false">IF(B9="","",E9+G9-I9)</f>
        <v/>
      </c>
      <c r="K9" s="11"/>
      <c r="L9" s="11"/>
      <c r="M9" s="12"/>
      <c r="N9" s="12"/>
    </row>
    <row r="10" customFormat="false" ht="15" hidden="false" customHeight="false" outlineLevel="0" collapsed="false">
      <c r="A10" s="11"/>
      <c r="B10" s="12"/>
      <c r="C10" s="12"/>
      <c r="D10" s="12"/>
      <c r="E10" s="13"/>
      <c r="F10" s="13"/>
      <c r="G10" s="13"/>
      <c r="H10" s="10" t="str">
        <f aca="false">IF(B10="","",MAX(0,E10-F10))</f>
        <v/>
      </c>
      <c r="I10" s="10" t="str">
        <f aca="false">IF(B10="","",SUMIFS('Tiền đẩy'!$H:$H,'Tiền đẩy'!$B:$B,B10))</f>
        <v/>
      </c>
      <c r="J10" s="10" t="str">
        <f aca="false">IF(B10="","",E10+G10-I10)</f>
        <v/>
      </c>
      <c r="K10" s="11"/>
      <c r="L10" s="11"/>
      <c r="M10" s="12"/>
      <c r="N10" s="12"/>
    </row>
    <row r="11" customFormat="false" ht="15" hidden="false" customHeight="false" outlineLevel="0" collapsed="false">
      <c r="A11" s="11"/>
      <c r="B11" s="12"/>
      <c r="C11" s="12"/>
      <c r="D11" s="12"/>
      <c r="E11" s="13"/>
      <c r="F11" s="13"/>
      <c r="G11" s="13"/>
      <c r="H11" s="10" t="str">
        <f aca="false">IF(B11="","",MAX(0,E11-F11))</f>
        <v/>
      </c>
      <c r="I11" s="10" t="str">
        <f aca="false">IF(B11="","",SUMIFS('Tiền đẩy'!$H:$H,'Tiền đẩy'!$B:$B,B11))</f>
        <v/>
      </c>
      <c r="J11" s="10" t="str">
        <f aca="false">IF(B11="","",E11+G11-I11)</f>
        <v/>
      </c>
      <c r="K11" s="11"/>
      <c r="L11" s="11"/>
      <c r="M11" s="12"/>
      <c r="N11" s="12"/>
    </row>
    <row r="12" customFormat="false" ht="15" hidden="false" customHeight="false" outlineLevel="0" collapsed="false">
      <c r="A12" s="11"/>
      <c r="B12" s="12"/>
      <c r="C12" s="12"/>
      <c r="D12" s="12"/>
      <c r="E12" s="13"/>
      <c r="F12" s="13"/>
      <c r="G12" s="13"/>
      <c r="H12" s="10" t="str">
        <f aca="false">IF(B12="","",MAX(0,E12-F12))</f>
        <v/>
      </c>
      <c r="I12" s="10" t="str">
        <f aca="false">IF(B12="","",SUMIFS('Tiền đẩy'!$H:$H,'Tiền đẩy'!$B:$B,B12))</f>
        <v/>
      </c>
      <c r="J12" s="10" t="str">
        <f aca="false">IF(B12="","",E12+G12-I12)</f>
        <v/>
      </c>
      <c r="K12" s="11"/>
      <c r="L12" s="11"/>
      <c r="M12" s="12"/>
      <c r="N12" s="12"/>
    </row>
    <row r="13" customFormat="false" ht="15" hidden="false" customHeight="false" outlineLevel="0" collapsed="false">
      <c r="A13" s="11"/>
      <c r="B13" s="12"/>
      <c r="C13" s="12"/>
      <c r="D13" s="12"/>
      <c r="E13" s="13"/>
      <c r="F13" s="13"/>
      <c r="G13" s="13"/>
      <c r="H13" s="10" t="str">
        <f aca="false">IF(B13="","",MAX(0,E13-F13))</f>
        <v/>
      </c>
      <c r="I13" s="10" t="str">
        <f aca="false">IF(B13="","",SUMIFS('Tiền đẩy'!$H:$H,'Tiền đẩy'!$B:$B,B13))</f>
        <v/>
      </c>
      <c r="J13" s="10" t="str">
        <f aca="false">IF(B13="","",E13+G13-I13)</f>
        <v/>
      </c>
      <c r="K13" s="11"/>
      <c r="L13" s="11"/>
      <c r="M13" s="12"/>
      <c r="N13" s="12"/>
    </row>
    <row r="14" customFormat="false" ht="15" hidden="false" customHeight="false" outlineLevel="0" collapsed="false">
      <c r="A14" s="11"/>
      <c r="B14" s="12"/>
      <c r="C14" s="12"/>
      <c r="D14" s="12"/>
      <c r="E14" s="13"/>
      <c r="F14" s="13"/>
      <c r="G14" s="13"/>
      <c r="H14" s="10" t="str">
        <f aca="false">IF(B14="","",MAX(0,E14-F14))</f>
        <v/>
      </c>
      <c r="I14" s="10" t="str">
        <f aca="false">IF(B14="","",SUMIFS('Tiền đẩy'!$H:$H,'Tiền đẩy'!$B:$B,B14))</f>
        <v/>
      </c>
      <c r="J14" s="10" t="str">
        <f aca="false">IF(B14="","",E14+G14-I14)</f>
        <v/>
      </c>
      <c r="K14" s="11"/>
      <c r="L14" s="11"/>
      <c r="M14" s="12"/>
      <c r="N14" s="12"/>
    </row>
    <row r="15" customFormat="false" ht="15" hidden="false" customHeight="false" outlineLevel="0" collapsed="false">
      <c r="A15" s="11"/>
      <c r="B15" s="12"/>
      <c r="C15" s="12"/>
      <c r="D15" s="12"/>
      <c r="E15" s="13"/>
      <c r="F15" s="13"/>
      <c r="G15" s="13"/>
      <c r="H15" s="10" t="str">
        <f aca="false">IF(B15="","",MAX(0,E15-F15))</f>
        <v/>
      </c>
      <c r="I15" s="10" t="str">
        <f aca="false">IF(B15="","",SUMIFS('Tiền đẩy'!$H:$H,'Tiền đẩy'!$B:$B,B15))</f>
        <v/>
      </c>
      <c r="J15" s="10" t="str">
        <f aca="false">IF(B15="","",E15+G15-I15)</f>
        <v/>
      </c>
      <c r="K15" s="11"/>
      <c r="L15" s="11"/>
      <c r="M15" s="12"/>
      <c r="N15" s="12"/>
    </row>
    <row r="16" customFormat="false" ht="15" hidden="false" customHeight="false" outlineLevel="0" collapsed="false">
      <c r="A16" s="11"/>
      <c r="B16" s="12"/>
      <c r="C16" s="12"/>
      <c r="D16" s="12"/>
      <c r="E16" s="13"/>
      <c r="F16" s="13"/>
      <c r="G16" s="13"/>
      <c r="H16" s="10" t="str">
        <f aca="false">IF(B16="","",MAX(0,E16-F16))</f>
        <v/>
      </c>
      <c r="I16" s="10" t="str">
        <f aca="false">IF(B16="","",SUMIFS('Tiền đẩy'!$H:$H,'Tiền đẩy'!$B:$B,B16))</f>
        <v/>
      </c>
      <c r="J16" s="10" t="str">
        <f aca="false">IF(B16="","",E16+G16-I16)</f>
        <v/>
      </c>
      <c r="K16" s="11"/>
      <c r="L16" s="11"/>
      <c r="M16" s="12"/>
      <c r="N16" s="12"/>
    </row>
    <row r="17" customFormat="false" ht="15" hidden="false" customHeight="false" outlineLevel="0" collapsed="false">
      <c r="A17" s="11"/>
      <c r="B17" s="12"/>
      <c r="C17" s="12"/>
      <c r="D17" s="12"/>
      <c r="E17" s="13"/>
      <c r="F17" s="13"/>
      <c r="G17" s="13"/>
      <c r="H17" s="10" t="str">
        <f aca="false">IF(B17="","",MAX(0,E17-F17))</f>
        <v/>
      </c>
      <c r="I17" s="10" t="str">
        <f aca="false">IF(B17="","",SUMIFS('Tiền đẩy'!$H:$H,'Tiền đẩy'!$B:$B,B17))</f>
        <v/>
      </c>
      <c r="J17" s="10" t="str">
        <f aca="false">IF(B17="","",E17+G17-I17)</f>
        <v/>
      </c>
      <c r="K17" s="11"/>
      <c r="L17" s="11"/>
      <c r="M17" s="12"/>
      <c r="N17" s="12"/>
    </row>
    <row r="18" customFormat="false" ht="15" hidden="false" customHeight="false" outlineLevel="0" collapsed="false">
      <c r="A18" s="11"/>
      <c r="B18" s="12"/>
      <c r="C18" s="12"/>
      <c r="D18" s="12"/>
      <c r="E18" s="13"/>
      <c r="F18" s="13"/>
      <c r="G18" s="13"/>
      <c r="H18" s="10" t="str">
        <f aca="false">IF(B18="","",MAX(0,E18-F18))</f>
        <v/>
      </c>
      <c r="I18" s="10" t="str">
        <f aca="false">IF(B18="","",SUMIFS('Tiền đẩy'!$H:$H,'Tiền đẩy'!$B:$B,B18))</f>
        <v/>
      </c>
      <c r="J18" s="10" t="str">
        <f aca="false">IF(B18="","",E18+G18-I18)</f>
        <v/>
      </c>
      <c r="K18" s="11"/>
      <c r="L18" s="11"/>
      <c r="M18" s="12"/>
      <c r="N18" s="12"/>
    </row>
    <row r="19" customFormat="false" ht="15" hidden="false" customHeight="false" outlineLevel="0" collapsed="false">
      <c r="A19" s="11"/>
      <c r="B19" s="12"/>
      <c r="C19" s="12"/>
      <c r="D19" s="12"/>
      <c r="E19" s="13"/>
      <c r="F19" s="13"/>
      <c r="G19" s="13"/>
      <c r="H19" s="10" t="str">
        <f aca="false">IF(B19="","",MAX(0,E19-F19))</f>
        <v/>
      </c>
      <c r="I19" s="10" t="str">
        <f aca="false">IF(B19="","",SUMIFS('Tiền đẩy'!$H:$H,'Tiền đẩy'!$B:$B,B19))</f>
        <v/>
      </c>
      <c r="J19" s="10" t="str">
        <f aca="false">IF(B19="","",E19+G19-I19)</f>
        <v/>
      </c>
      <c r="K19" s="11"/>
      <c r="L19" s="11"/>
      <c r="M19" s="12"/>
      <c r="N19" s="12"/>
    </row>
    <row r="20" customFormat="false" ht="15" hidden="false" customHeight="false" outlineLevel="0" collapsed="false">
      <c r="A20" s="11"/>
      <c r="B20" s="12"/>
      <c r="C20" s="12"/>
      <c r="D20" s="12"/>
      <c r="E20" s="13"/>
      <c r="F20" s="13"/>
      <c r="G20" s="13"/>
      <c r="H20" s="10" t="str">
        <f aca="false">IF(B20="","",MAX(0,E20-F20))</f>
        <v/>
      </c>
      <c r="I20" s="10" t="str">
        <f aca="false">IF(B20="","",SUMIFS('Tiền đẩy'!$H:$H,'Tiền đẩy'!$B:$B,B20))</f>
        <v/>
      </c>
      <c r="J20" s="10" t="str">
        <f aca="false">IF(B20="","",E20+G20-I20)</f>
        <v/>
      </c>
      <c r="K20" s="11"/>
      <c r="L20" s="11"/>
      <c r="M20" s="12"/>
      <c r="N20" s="12"/>
    </row>
    <row r="21" customFormat="false" ht="15" hidden="false" customHeight="false" outlineLevel="0" collapsed="false">
      <c r="A21" s="11"/>
      <c r="B21" s="12"/>
      <c r="C21" s="12"/>
      <c r="D21" s="12"/>
      <c r="E21" s="13"/>
      <c r="F21" s="13"/>
      <c r="G21" s="13"/>
      <c r="H21" s="10" t="str">
        <f aca="false">IF(B21="","",MAX(0,E21-F21))</f>
        <v/>
      </c>
      <c r="I21" s="10" t="str">
        <f aca="false">IF(B21="","",SUMIFS('Tiền đẩy'!$H:$H,'Tiền đẩy'!$B:$B,B21))</f>
        <v/>
      </c>
      <c r="J21" s="10" t="str">
        <f aca="false">IF(B21="","",E21+G21-I21)</f>
        <v/>
      </c>
      <c r="K21" s="11"/>
      <c r="L21" s="11"/>
      <c r="M21" s="12"/>
      <c r="N21" s="12"/>
    </row>
    <row r="22" customFormat="false" ht="15" hidden="false" customHeight="false" outlineLevel="0" collapsed="false">
      <c r="A22" s="11"/>
      <c r="B22" s="12"/>
      <c r="C22" s="12"/>
      <c r="D22" s="12"/>
      <c r="E22" s="13"/>
      <c r="F22" s="13"/>
      <c r="G22" s="13"/>
      <c r="H22" s="10" t="str">
        <f aca="false">IF(B22="","",MAX(0,E22-F22))</f>
        <v/>
      </c>
      <c r="I22" s="10" t="str">
        <f aca="false">IF(B22="","",SUMIFS('Tiền đẩy'!$H:$H,'Tiền đẩy'!$B:$B,B22))</f>
        <v/>
      </c>
      <c r="J22" s="10" t="str">
        <f aca="false">IF(B22="","",E22+G22-I22)</f>
        <v/>
      </c>
      <c r="K22" s="11"/>
      <c r="L22" s="11"/>
      <c r="M22" s="12"/>
      <c r="N22" s="12"/>
    </row>
    <row r="23" customFormat="false" ht="15" hidden="false" customHeight="false" outlineLevel="0" collapsed="false">
      <c r="A23" s="11"/>
      <c r="B23" s="12"/>
      <c r="C23" s="12"/>
      <c r="D23" s="12"/>
      <c r="E23" s="13"/>
      <c r="F23" s="13"/>
      <c r="G23" s="13"/>
      <c r="H23" s="10" t="str">
        <f aca="false">IF(B23="","",MAX(0,E23-F23))</f>
        <v/>
      </c>
      <c r="I23" s="10" t="str">
        <f aca="false">IF(B23="","",SUMIFS('Tiền đẩy'!$H:$H,'Tiền đẩy'!$B:$B,B23))</f>
        <v/>
      </c>
      <c r="J23" s="10" t="str">
        <f aca="false">IF(B23="","",E23+G23-I23)</f>
        <v/>
      </c>
      <c r="K23" s="11"/>
      <c r="L23" s="11"/>
      <c r="M23" s="12"/>
      <c r="N23" s="12"/>
    </row>
    <row r="24" customFormat="false" ht="15" hidden="false" customHeight="false" outlineLevel="0" collapsed="false">
      <c r="A24" s="11"/>
      <c r="B24" s="12"/>
      <c r="C24" s="12"/>
      <c r="D24" s="12"/>
      <c r="E24" s="13"/>
      <c r="F24" s="13"/>
      <c r="G24" s="13"/>
      <c r="H24" s="10" t="str">
        <f aca="false">IF(B24="","",MAX(0,E24-F24))</f>
        <v/>
      </c>
      <c r="I24" s="10" t="str">
        <f aca="false">IF(B24="","",SUMIFS('Tiền đẩy'!$H:$H,'Tiền đẩy'!$B:$B,B24))</f>
        <v/>
      </c>
      <c r="J24" s="10" t="str">
        <f aca="false">IF(B24="","",E24+G24-I24)</f>
        <v/>
      </c>
      <c r="K24" s="11"/>
      <c r="L24" s="11"/>
      <c r="M24" s="12"/>
      <c r="N24" s="12"/>
    </row>
    <row r="25" customFormat="false" ht="15" hidden="false" customHeight="false" outlineLevel="0" collapsed="false">
      <c r="A25" s="11"/>
      <c r="B25" s="12"/>
      <c r="C25" s="12"/>
      <c r="D25" s="12"/>
      <c r="E25" s="13"/>
      <c r="F25" s="13"/>
      <c r="G25" s="13"/>
      <c r="H25" s="10" t="str">
        <f aca="false">IF(B25="","",MAX(0,E25-F25))</f>
        <v/>
      </c>
      <c r="I25" s="10" t="str">
        <f aca="false">IF(B25="","",SUMIFS('Tiền đẩy'!$H:$H,'Tiền đẩy'!$B:$B,B25))</f>
        <v/>
      </c>
      <c r="J25" s="10" t="str">
        <f aca="false">IF(B25="","",E25+G25-I25)</f>
        <v/>
      </c>
      <c r="K25" s="11"/>
      <c r="L25" s="11"/>
      <c r="M25" s="12"/>
      <c r="N25" s="12"/>
    </row>
    <row r="26" customFormat="false" ht="15" hidden="false" customHeight="false" outlineLevel="0" collapsed="false">
      <c r="A26" s="11"/>
      <c r="B26" s="12"/>
      <c r="C26" s="12"/>
      <c r="D26" s="12"/>
      <c r="E26" s="13"/>
      <c r="F26" s="13"/>
      <c r="G26" s="13"/>
      <c r="H26" s="10" t="str">
        <f aca="false">IF(B26="","",MAX(0,E26-F26))</f>
        <v/>
      </c>
      <c r="I26" s="10" t="str">
        <f aca="false">IF(B26="","",SUMIFS('Tiền đẩy'!$H:$H,'Tiền đẩy'!$B:$B,B26))</f>
        <v/>
      </c>
      <c r="J26" s="10" t="str">
        <f aca="false">IF(B26="","",E26+G26-I26)</f>
        <v/>
      </c>
      <c r="K26" s="11"/>
      <c r="L26" s="11"/>
      <c r="M26" s="12"/>
      <c r="N26" s="12"/>
    </row>
    <row r="27" customFormat="false" ht="15" hidden="false" customHeight="false" outlineLevel="0" collapsed="false">
      <c r="A27" s="11"/>
      <c r="B27" s="12"/>
      <c r="C27" s="12"/>
      <c r="D27" s="12"/>
      <c r="E27" s="13"/>
      <c r="F27" s="13"/>
      <c r="G27" s="13"/>
      <c r="H27" s="10" t="str">
        <f aca="false">IF(B27="","",MAX(0,E27-F27))</f>
        <v/>
      </c>
      <c r="I27" s="10" t="str">
        <f aca="false">IF(B27="","",SUMIFS('Tiền đẩy'!$H:$H,'Tiền đẩy'!$B:$B,B27))</f>
        <v/>
      </c>
      <c r="J27" s="10" t="str">
        <f aca="false">IF(B27="","",E27+G27-I27)</f>
        <v/>
      </c>
      <c r="K27" s="11"/>
      <c r="L27" s="11"/>
      <c r="M27" s="12"/>
      <c r="N27" s="12"/>
    </row>
    <row r="28" customFormat="false" ht="15" hidden="false" customHeight="false" outlineLevel="0" collapsed="false">
      <c r="A28" s="11"/>
      <c r="B28" s="12"/>
      <c r="C28" s="12"/>
      <c r="D28" s="12"/>
      <c r="E28" s="13"/>
      <c r="F28" s="13"/>
      <c r="G28" s="13"/>
      <c r="H28" s="10" t="str">
        <f aca="false">IF(B28="","",MAX(0,E28-F28))</f>
        <v/>
      </c>
      <c r="I28" s="10" t="str">
        <f aca="false">IF(B28="","",SUMIFS('Tiền đẩy'!$H:$H,'Tiền đẩy'!$B:$B,B28))</f>
        <v/>
      </c>
      <c r="J28" s="10" t="str">
        <f aca="false">IF(B28="","",E28+G28-I28)</f>
        <v/>
      </c>
      <c r="K28" s="11"/>
      <c r="L28" s="11"/>
      <c r="M28" s="12"/>
      <c r="N28" s="12"/>
    </row>
    <row r="29" customFormat="false" ht="15" hidden="false" customHeight="false" outlineLevel="0" collapsed="false">
      <c r="A29" s="11"/>
      <c r="B29" s="12"/>
      <c r="C29" s="12"/>
      <c r="D29" s="12"/>
      <c r="E29" s="13"/>
      <c r="F29" s="13"/>
      <c r="G29" s="13"/>
      <c r="H29" s="10" t="str">
        <f aca="false">IF(B29="","",MAX(0,E29-F29))</f>
        <v/>
      </c>
      <c r="I29" s="10" t="str">
        <f aca="false">IF(B29="","",SUMIFS('Tiền đẩy'!$H:$H,'Tiền đẩy'!$B:$B,B29))</f>
        <v/>
      </c>
      <c r="J29" s="10" t="str">
        <f aca="false">IF(B29="","",E29+G29-I29)</f>
        <v/>
      </c>
      <c r="K29" s="11"/>
      <c r="L29" s="11"/>
      <c r="M29" s="12"/>
      <c r="N29" s="12"/>
    </row>
    <row r="30" customFormat="false" ht="15" hidden="false" customHeight="false" outlineLevel="0" collapsed="false">
      <c r="A30" s="11"/>
      <c r="B30" s="12"/>
      <c r="C30" s="12"/>
      <c r="D30" s="12"/>
      <c r="E30" s="13"/>
      <c r="F30" s="13"/>
      <c r="G30" s="13"/>
      <c r="H30" s="10" t="str">
        <f aca="false">IF(B30="","",MAX(0,E30-F30))</f>
        <v/>
      </c>
      <c r="I30" s="10" t="str">
        <f aca="false">IF(B30="","",SUMIFS('Tiền đẩy'!$H:$H,'Tiền đẩy'!$B:$B,B30))</f>
        <v/>
      </c>
      <c r="J30" s="10" t="str">
        <f aca="false">IF(B30="","",E30+G30-I30)</f>
        <v/>
      </c>
      <c r="K30" s="11"/>
      <c r="L30" s="11"/>
      <c r="M30" s="12"/>
      <c r="N30" s="12"/>
    </row>
    <row r="31" customFormat="false" ht="15" hidden="false" customHeight="false" outlineLevel="0" collapsed="false">
      <c r="A31" s="11"/>
      <c r="B31" s="12"/>
      <c r="C31" s="12"/>
      <c r="D31" s="12"/>
      <c r="E31" s="13"/>
      <c r="F31" s="13"/>
      <c r="G31" s="13"/>
      <c r="H31" s="10" t="str">
        <f aca="false">IF(B31="","",MAX(0,E31-F31))</f>
        <v/>
      </c>
      <c r="I31" s="10" t="str">
        <f aca="false">IF(B31="","",SUMIFS('Tiền đẩy'!$H:$H,'Tiền đẩy'!$B:$B,B31))</f>
        <v/>
      </c>
      <c r="J31" s="10" t="str">
        <f aca="false">IF(B31="","",E31+G31-I31)</f>
        <v/>
      </c>
      <c r="K31" s="11"/>
      <c r="L31" s="11"/>
      <c r="M31" s="12"/>
      <c r="N31" s="12"/>
    </row>
    <row r="32" customFormat="false" ht="15" hidden="false" customHeight="false" outlineLevel="0" collapsed="false">
      <c r="A32" s="11"/>
      <c r="B32" s="12"/>
      <c r="C32" s="12"/>
      <c r="D32" s="12"/>
      <c r="E32" s="13"/>
      <c r="F32" s="13"/>
      <c r="G32" s="13"/>
      <c r="H32" s="10" t="str">
        <f aca="false">IF(B32="","",MAX(0,E32-F32))</f>
        <v/>
      </c>
      <c r="I32" s="10" t="str">
        <f aca="false">IF(B32="","",SUMIFS('Tiền đẩy'!$H:$H,'Tiền đẩy'!$B:$B,B32))</f>
        <v/>
      </c>
      <c r="J32" s="10" t="str">
        <f aca="false">IF(B32="","",E32+G32-I32)</f>
        <v/>
      </c>
      <c r="K32" s="11"/>
      <c r="L32" s="11"/>
      <c r="M32" s="12"/>
      <c r="N32" s="12"/>
    </row>
    <row r="33" customFormat="false" ht="15" hidden="false" customHeight="false" outlineLevel="0" collapsed="false">
      <c r="A33" s="11"/>
      <c r="B33" s="12"/>
      <c r="C33" s="12"/>
      <c r="D33" s="12"/>
      <c r="E33" s="13"/>
      <c r="F33" s="13"/>
      <c r="G33" s="13"/>
      <c r="H33" s="10" t="str">
        <f aca="false">IF(B33="","",MAX(0,E33-F33))</f>
        <v/>
      </c>
      <c r="I33" s="10" t="str">
        <f aca="false">IF(B33="","",SUMIFS('Tiền đẩy'!$H:$H,'Tiền đẩy'!$B:$B,B33))</f>
        <v/>
      </c>
      <c r="J33" s="10" t="str">
        <f aca="false">IF(B33="","",E33+G33-I33)</f>
        <v/>
      </c>
      <c r="K33" s="11"/>
      <c r="L33" s="11"/>
      <c r="M33" s="12"/>
      <c r="N33" s="12"/>
    </row>
    <row r="34" customFormat="false" ht="15" hidden="false" customHeight="false" outlineLevel="0" collapsed="false">
      <c r="A34" s="11"/>
      <c r="B34" s="12"/>
      <c r="C34" s="12"/>
      <c r="D34" s="12"/>
      <c r="E34" s="13"/>
      <c r="F34" s="13"/>
      <c r="G34" s="13"/>
      <c r="H34" s="10" t="str">
        <f aca="false">IF(B34="","",MAX(0,E34-F34))</f>
        <v/>
      </c>
      <c r="I34" s="10" t="str">
        <f aca="false">IF(B34="","",SUMIFS('Tiền đẩy'!$H:$H,'Tiền đẩy'!$B:$B,B34))</f>
        <v/>
      </c>
      <c r="J34" s="10" t="str">
        <f aca="false">IF(B34="","",E34+G34-I34)</f>
        <v/>
      </c>
      <c r="K34" s="11"/>
      <c r="L34" s="11"/>
      <c r="M34" s="12"/>
      <c r="N34" s="12"/>
    </row>
    <row r="35" customFormat="false" ht="15" hidden="false" customHeight="false" outlineLevel="0" collapsed="false">
      <c r="A35" s="11"/>
      <c r="B35" s="12"/>
      <c r="C35" s="12"/>
      <c r="D35" s="12"/>
      <c r="E35" s="13"/>
      <c r="F35" s="13"/>
      <c r="G35" s="13"/>
      <c r="H35" s="10" t="str">
        <f aca="false">IF(B35="","",MAX(0,E35-F35))</f>
        <v/>
      </c>
      <c r="I35" s="10" t="str">
        <f aca="false">IF(B35="","",SUMIFS('Tiền đẩy'!$H:$H,'Tiền đẩy'!$B:$B,B35))</f>
        <v/>
      </c>
      <c r="J35" s="10" t="str">
        <f aca="false">IF(B35="","",E35+G35-I35)</f>
        <v/>
      </c>
      <c r="K35" s="11"/>
      <c r="L35" s="11"/>
      <c r="M35" s="12"/>
      <c r="N35" s="12"/>
    </row>
    <row r="36" customFormat="false" ht="15" hidden="false" customHeight="false" outlineLevel="0" collapsed="false">
      <c r="A36" s="11"/>
      <c r="B36" s="12"/>
      <c r="C36" s="12"/>
      <c r="D36" s="12"/>
      <c r="E36" s="13"/>
      <c r="F36" s="13"/>
      <c r="G36" s="13"/>
      <c r="H36" s="10" t="str">
        <f aca="false">IF(B36="","",MAX(0,E36-F36))</f>
        <v/>
      </c>
      <c r="I36" s="10" t="str">
        <f aca="false">IF(B36="","",SUMIFS('Tiền đẩy'!$H:$H,'Tiền đẩy'!$B:$B,B36))</f>
        <v/>
      </c>
      <c r="J36" s="10" t="str">
        <f aca="false">IF(B36="","",E36+G36-I36)</f>
        <v/>
      </c>
      <c r="K36" s="11"/>
      <c r="L36" s="11"/>
      <c r="M36" s="12"/>
      <c r="N36" s="12"/>
    </row>
    <row r="37" customFormat="false" ht="15" hidden="false" customHeight="false" outlineLevel="0" collapsed="false">
      <c r="A37" s="11"/>
      <c r="B37" s="12"/>
      <c r="C37" s="12"/>
      <c r="D37" s="12"/>
      <c r="E37" s="13"/>
      <c r="F37" s="13"/>
      <c r="G37" s="13"/>
      <c r="H37" s="10" t="str">
        <f aca="false">IF(B37="","",MAX(0,E37-F37))</f>
        <v/>
      </c>
      <c r="I37" s="10" t="str">
        <f aca="false">IF(B37="","",SUMIFS('Tiền đẩy'!$H:$H,'Tiền đẩy'!$B:$B,B37))</f>
        <v/>
      </c>
      <c r="J37" s="10" t="str">
        <f aca="false">IF(B37="","",E37+G37-I37)</f>
        <v/>
      </c>
      <c r="K37" s="11"/>
      <c r="L37" s="11"/>
      <c r="M37" s="12"/>
      <c r="N37" s="12"/>
    </row>
    <row r="38" customFormat="false" ht="15" hidden="false" customHeight="false" outlineLevel="0" collapsed="false">
      <c r="A38" s="11"/>
      <c r="B38" s="12"/>
      <c r="C38" s="12"/>
      <c r="D38" s="12"/>
      <c r="E38" s="13"/>
      <c r="F38" s="13"/>
      <c r="G38" s="13"/>
      <c r="H38" s="10" t="str">
        <f aca="false">IF(B38="","",MAX(0,E38-F38))</f>
        <v/>
      </c>
      <c r="I38" s="10" t="str">
        <f aca="false">IF(B38="","",SUMIFS('Tiền đẩy'!$H:$H,'Tiền đẩy'!$B:$B,B38))</f>
        <v/>
      </c>
      <c r="J38" s="10" t="str">
        <f aca="false">IF(B38="","",E38+G38-I38)</f>
        <v/>
      </c>
      <c r="K38" s="11"/>
      <c r="L38" s="11"/>
      <c r="M38" s="12"/>
      <c r="N38" s="12"/>
    </row>
    <row r="39" customFormat="false" ht="15" hidden="false" customHeight="false" outlineLevel="0" collapsed="false">
      <c r="A39" s="11"/>
      <c r="B39" s="12"/>
      <c r="C39" s="12"/>
      <c r="D39" s="12"/>
      <c r="E39" s="13"/>
      <c r="F39" s="13"/>
      <c r="G39" s="13"/>
      <c r="H39" s="10" t="str">
        <f aca="false">IF(B39="","",MAX(0,E39-F39))</f>
        <v/>
      </c>
      <c r="I39" s="10" t="str">
        <f aca="false">IF(B39="","",SUMIFS('Tiền đẩy'!$H:$H,'Tiền đẩy'!$B:$B,B39))</f>
        <v/>
      </c>
      <c r="J39" s="10" t="str">
        <f aca="false">IF(B39="","",E39+G39-I39)</f>
        <v/>
      </c>
      <c r="K39" s="11"/>
      <c r="L39" s="11"/>
      <c r="M39" s="12"/>
      <c r="N39" s="12"/>
    </row>
    <row r="40" customFormat="false" ht="15" hidden="false" customHeight="false" outlineLevel="0" collapsed="false">
      <c r="A40" s="11"/>
      <c r="B40" s="12"/>
      <c r="C40" s="12"/>
      <c r="D40" s="12"/>
      <c r="E40" s="13"/>
      <c r="F40" s="13"/>
      <c r="G40" s="13"/>
      <c r="H40" s="10" t="str">
        <f aca="false">IF(B40="","",MAX(0,E40-F40))</f>
        <v/>
      </c>
      <c r="I40" s="10" t="str">
        <f aca="false">IF(B40="","",SUMIFS('Tiền đẩy'!$H:$H,'Tiền đẩy'!$B:$B,B40))</f>
        <v/>
      </c>
      <c r="J40" s="10" t="str">
        <f aca="false">IF(B40="","",E40+G40-I40)</f>
        <v/>
      </c>
      <c r="K40" s="11"/>
      <c r="L40" s="11"/>
      <c r="M40" s="12"/>
      <c r="N40" s="12"/>
    </row>
    <row r="41" customFormat="false" ht="15" hidden="false" customHeight="false" outlineLevel="0" collapsed="false">
      <c r="A41" s="11"/>
      <c r="B41" s="12"/>
      <c r="C41" s="12"/>
      <c r="D41" s="12"/>
      <c r="E41" s="13"/>
      <c r="F41" s="13"/>
      <c r="G41" s="13"/>
      <c r="H41" s="10" t="str">
        <f aca="false">IF(B41="","",MAX(0,E41-F41))</f>
        <v/>
      </c>
      <c r="I41" s="10" t="str">
        <f aca="false">IF(B41="","",SUMIFS('Tiền đẩy'!$H:$H,'Tiền đẩy'!$B:$B,B41))</f>
        <v/>
      </c>
      <c r="J41" s="10" t="str">
        <f aca="false">IF(B41="","",E41+G41-I41)</f>
        <v/>
      </c>
      <c r="K41" s="11"/>
      <c r="L41" s="11"/>
      <c r="M41" s="12"/>
      <c r="N41" s="12"/>
    </row>
    <row r="42" customFormat="false" ht="15" hidden="false" customHeight="false" outlineLevel="0" collapsed="false">
      <c r="A42" s="11"/>
      <c r="B42" s="12"/>
      <c r="C42" s="12"/>
      <c r="D42" s="12"/>
      <c r="E42" s="13"/>
      <c r="F42" s="13"/>
      <c r="G42" s="13"/>
      <c r="H42" s="10" t="str">
        <f aca="false">IF(B42="","",MAX(0,E42-F42))</f>
        <v/>
      </c>
      <c r="I42" s="10" t="str">
        <f aca="false">IF(B42="","",SUMIFS('Tiền đẩy'!$H:$H,'Tiền đẩy'!$B:$B,B42))</f>
        <v/>
      </c>
      <c r="J42" s="10" t="str">
        <f aca="false">IF(B42="","",E42+G42-I42)</f>
        <v/>
      </c>
      <c r="K42" s="11"/>
      <c r="L42" s="11"/>
      <c r="M42" s="12"/>
      <c r="N42" s="12"/>
    </row>
    <row r="43" customFormat="false" ht="15" hidden="false" customHeight="false" outlineLevel="0" collapsed="false">
      <c r="A43" s="11"/>
      <c r="B43" s="12"/>
      <c r="C43" s="12"/>
      <c r="D43" s="12"/>
      <c r="E43" s="13"/>
      <c r="F43" s="13"/>
      <c r="G43" s="13"/>
      <c r="H43" s="10" t="str">
        <f aca="false">IF(B43="","",MAX(0,E43-F43))</f>
        <v/>
      </c>
      <c r="I43" s="10" t="str">
        <f aca="false">IF(B43="","",SUMIFS('Tiền đẩy'!$H:$H,'Tiền đẩy'!$B:$B,B43))</f>
        <v/>
      </c>
      <c r="J43" s="10" t="str">
        <f aca="false">IF(B43="","",E43+G43-I43)</f>
        <v/>
      </c>
      <c r="K43" s="11"/>
      <c r="L43" s="11"/>
      <c r="M43" s="12"/>
      <c r="N43" s="12"/>
    </row>
    <row r="44" customFormat="false" ht="15" hidden="false" customHeight="false" outlineLevel="0" collapsed="false">
      <c r="A44" s="11"/>
      <c r="B44" s="12"/>
      <c r="C44" s="12"/>
      <c r="D44" s="12"/>
      <c r="E44" s="13"/>
      <c r="F44" s="13"/>
      <c r="G44" s="13"/>
      <c r="H44" s="10" t="str">
        <f aca="false">IF(B44="","",MAX(0,E44-F44))</f>
        <v/>
      </c>
      <c r="I44" s="10" t="str">
        <f aca="false">IF(B44="","",SUMIFS('Tiền đẩy'!$H:$H,'Tiền đẩy'!$B:$B,B44))</f>
        <v/>
      </c>
      <c r="J44" s="10" t="str">
        <f aca="false">IF(B44="","",E44+G44-I44)</f>
        <v/>
      </c>
      <c r="K44" s="11"/>
      <c r="L44" s="11"/>
      <c r="M44" s="12"/>
      <c r="N44" s="12"/>
    </row>
    <row r="45" customFormat="false" ht="15" hidden="false" customHeight="false" outlineLevel="0" collapsed="false">
      <c r="A45" s="11"/>
      <c r="B45" s="12"/>
      <c r="C45" s="12"/>
      <c r="D45" s="12"/>
      <c r="E45" s="13"/>
      <c r="F45" s="13"/>
      <c r="G45" s="13"/>
      <c r="H45" s="10" t="str">
        <f aca="false">IF(B45="","",MAX(0,E45-F45))</f>
        <v/>
      </c>
      <c r="I45" s="10" t="str">
        <f aca="false">IF(B45="","",SUMIFS('Tiền đẩy'!$H:$H,'Tiền đẩy'!$B:$B,B45))</f>
        <v/>
      </c>
      <c r="J45" s="10" t="str">
        <f aca="false">IF(B45="","",E45+G45-I45)</f>
        <v/>
      </c>
      <c r="K45" s="11"/>
      <c r="L45" s="11"/>
      <c r="M45" s="12"/>
      <c r="N45" s="12"/>
    </row>
    <row r="46" customFormat="false" ht="15" hidden="false" customHeight="false" outlineLevel="0" collapsed="false">
      <c r="A46" s="11"/>
      <c r="B46" s="12"/>
      <c r="C46" s="12"/>
      <c r="D46" s="12"/>
      <c r="E46" s="13"/>
      <c r="F46" s="13"/>
      <c r="G46" s="13"/>
      <c r="H46" s="10" t="str">
        <f aca="false">IF(B46="","",MAX(0,E46-F46))</f>
        <v/>
      </c>
      <c r="I46" s="10" t="str">
        <f aca="false">IF(B46="","",SUMIFS('Tiền đẩy'!$H:$H,'Tiền đẩy'!$B:$B,B46))</f>
        <v/>
      </c>
      <c r="J46" s="10" t="str">
        <f aca="false">IF(B46="","",E46+G46-I46)</f>
        <v/>
      </c>
      <c r="K46" s="11"/>
      <c r="L46" s="11"/>
      <c r="M46" s="12"/>
      <c r="N46" s="12"/>
    </row>
    <row r="47" customFormat="false" ht="15" hidden="false" customHeight="false" outlineLevel="0" collapsed="false">
      <c r="A47" s="11"/>
      <c r="B47" s="12"/>
      <c r="C47" s="12"/>
      <c r="D47" s="12"/>
      <c r="E47" s="13"/>
      <c r="F47" s="13"/>
      <c r="G47" s="13"/>
      <c r="H47" s="10" t="str">
        <f aca="false">IF(B47="","",MAX(0,E47-F47))</f>
        <v/>
      </c>
      <c r="I47" s="10" t="str">
        <f aca="false">IF(B47="","",SUMIFS('Tiền đẩy'!$H:$H,'Tiền đẩy'!$B:$B,B47))</f>
        <v/>
      </c>
      <c r="J47" s="10" t="str">
        <f aca="false">IF(B47="","",E47+G47-I47)</f>
        <v/>
      </c>
      <c r="K47" s="11"/>
      <c r="L47" s="11"/>
      <c r="M47" s="12"/>
      <c r="N47" s="12"/>
    </row>
    <row r="48" customFormat="false" ht="15" hidden="false" customHeight="false" outlineLevel="0" collapsed="false">
      <c r="A48" s="11"/>
      <c r="B48" s="12"/>
      <c r="C48" s="12"/>
      <c r="D48" s="12"/>
      <c r="E48" s="13"/>
      <c r="F48" s="13"/>
      <c r="G48" s="13"/>
      <c r="H48" s="10" t="str">
        <f aca="false">IF(B48="","",MAX(0,E48-F48))</f>
        <v/>
      </c>
      <c r="I48" s="10" t="str">
        <f aca="false">IF(B48="","",SUMIFS('Tiền đẩy'!$H:$H,'Tiền đẩy'!$B:$B,B48))</f>
        <v/>
      </c>
      <c r="J48" s="10" t="str">
        <f aca="false">IF(B48="","",E48+G48-I48)</f>
        <v/>
      </c>
      <c r="K48" s="11"/>
      <c r="L48" s="11"/>
      <c r="M48" s="12"/>
      <c r="N48" s="12"/>
    </row>
    <row r="49" customFormat="false" ht="15" hidden="false" customHeight="false" outlineLevel="0" collapsed="false">
      <c r="A49" s="11"/>
      <c r="B49" s="12"/>
      <c r="C49" s="12"/>
      <c r="D49" s="12"/>
      <c r="E49" s="13"/>
      <c r="F49" s="13"/>
      <c r="G49" s="13"/>
      <c r="H49" s="10" t="str">
        <f aca="false">IF(B49="","",MAX(0,E49-F49))</f>
        <v/>
      </c>
      <c r="I49" s="10" t="str">
        <f aca="false">IF(B49="","",SUMIFS('Tiền đẩy'!$H:$H,'Tiền đẩy'!$B:$B,B49))</f>
        <v/>
      </c>
      <c r="J49" s="10" t="str">
        <f aca="false">IF(B49="","",E49+G49-I49)</f>
        <v/>
      </c>
      <c r="K49" s="11"/>
      <c r="L49" s="11"/>
      <c r="M49" s="12"/>
      <c r="N49" s="12"/>
    </row>
    <row r="50" customFormat="false" ht="15" hidden="false" customHeight="false" outlineLevel="0" collapsed="false">
      <c r="A50" s="11"/>
      <c r="B50" s="12"/>
      <c r="C50" s="12"/>
      <c r="D50" s="12"/>
      <c r="E50" s="13"/>
      <c r="F50" s="13"/>
      <c r="G50" s="13"/>
      <c r="H50" s="10" t="str">
        <f aca="false">IF(B50="","",MAX(0,E50-F50))</f>
        <v/>
      </c>
      <c r="I50" s="10" t="str">
        <f aca="false">IF(B50="","",SUMIFS('Tiền đẩy'!$H:$H,'Tiền đẩy'!$B:$B,B50))</f>
        <v/>
      </c>
      <c r="J50" s="10" t="str">
        <f aca="false">IF(B50="","",E50+G50-I50)</f>
        <v/>
      </c>
      <c r="K50" s="11"/>
      <c r="L50" s="11"/>
      <c r="M50" s="12"/>
      <c r="N50" s="12"/>
    </row>
    <row r="51" customFormat="false" ht="15" hidden="false" customHeight="false" outlineLevel="0" collapsed="false">
      <c r="A51" s="11"/>
      <c r="B51" s="12"/>
      <c r="C51" s="12"/>
      <c r="D51" s="12"/>
      <c r="E51" s="13"/>
      <c r="F51" s="13"/>
      <c r="G51" s="13"/>
      <c r="H51" s="10" t="str">
        <f aca="false">IF(B51="","",MAX(0,E51-F51))</f>
        <v/>
      </c>
      <c r="I51" s="10" t="str">
        <f aca="false">IF(B51="","",SUMIFS('Tiền đẩy'!$H:$H,'Tiền đẩy'!$B:$B,B51))</f>
        <v/>
      </c>
      <c r="J51" s="10" t="str">
        <f aca="false">IF(B51="","",E51+G51-I51)</f>
        <v/>
      </c>
      <c r="K51" s="11"/>
      <c r="L51" s="11"/>
      <c r="M51" s="12"/>
      <c r="N51" s="12"/>
    </row>
    <row r="52" customFormat="false" ht="15" hidden="false" customHeight="false" outlineLevel="0" collapsed="false">
      <c r="A52" s="11"/>
      <c r="B52" s="12"/>
      <c r="C52" s="12"/>
      <c r="D52" s="12"/>
      <c r="E52" s="13"/>
      <c r="F52" s="13"/>
      <c r="G52" s="13"/>
      <c r="H52" s="10" t="str">
        <f aca="false">IF(B52="","",MAX(0,E52-F52))</f>
        <v/>
      </c>
      <c r="I52" s="10" t="str">
        <f aca="false">IF(B52="","",SUMIFS('Tiền đẩy'!$H:$H,'Tiền đẩy'!$B:$B,B52))</f>
        <v/>
      </c>
      <c r="J52" s="10" t="str">
        <f aca="false">IF(B52="","",E52+G52-I52)</f>
        <v/>
      </c>
      <c r="K52" s="11"/>
      <c r="L52" s="11"/>
      <c r="M52" s="12"/>
      <c r="N52" s="12"/>
    </row>
    <row r="53" customFormat="false" ht="15" hidden="false" customHeight="false" outlineLevel="0" collapsed="false">
      <c r="A53" s="11"/>
      <c r="B53" s="12"/>
      <c r="C53" s="12"/>
      <c r="D53" s="12"/>
      <c r="E53" s="13"/>
      <c r="F53" s="13"/>
      <c r="G53" s="13"/>
      <c r="H53" s="10" t="str">
        <f aca="false">IF(B53="","",MAX(0,E53-F53))</f>
        <v/>
      </c>
      <c r="I53" s="10" t="str">
        <f aca="false">IF(B53="","",SUMIFS('Tiền đẩy'!$H:$H,'Tiền đẩy'!$B:$B,B53))</f>
        <v/>
      </c>
      <c r="J53" s="10" t="str">
        <f aca="false">IF(B53="","",E53+G53-I53)</f>
        <v/>
      </c>
      <c r="K53" s="11"/>
      <c r="L53" s="11"/>
      <c r="M53" s="12"/>
      <c r="N53" s="12"/>
    </row>
    <row r="54" customFormat="false" ht="15" hidden="false" customHeight="false" outlineLevel="0" collapsed="false">
      <c r="A54" s="11"/>
      <c r="B54" s="12"/>
      <c r="C54" s="12"/>
      <c r="D54" s="12"/>
      <c r="E54" s="13"/>
      <c r="F54" s="13"/>
      <c r="G54" s="13"/>
      <c r="H54" s="10" t="str">
        <f aca="false">IF(B54="","",MAX(0,E54-F54))</f>
        <v/>
      </c>
      <c r="I54" s="10" t="str">
        <f aca="false">IF(B54="","",SUMIFS('Tiền đẩy'!$H:$H,'Tiền đẩy'!$B:$B,B54))</f>
        <v/>
      </c>
      <c r="J54" s="10" t="str">
        <f aca="false">IF(B54="","",E54+G54-I54)</f>
        <v/>
      </c>
      <c r="K54" s="11"/>
      <c r="L54" s="11"/>
      <c r="M54" s="12"/>
      <c r="N54" s="12"/>
    </row>
    <row r="55" customFormat="false" ht="15" hidden="false" customHeight="false" outlineLevel="0" collapsed="false">
      <c r="A55" s="11"/>
      <c r="B55" s="12"/>
      <c r="C55" s="12"/>
      <c r="D55" s="12"/>
      <c r="E55" s="13"/>
      <c r="F55" s="13"/>
      <c r="G55" s="13"/>
      <c r="H55" s="10" t="str">
        <f aca="false">IF(B55="","",MAX(0,E55-F55))</f>
        <v/>
      </c>
      <c r="I55" s="10" t="str">
        <f aca="false">IF(B55="","",SUMIFS('Tiền đẩy'!$H:$H,'Tiền đẩy'!$B:$B,B55))</f>
        <v/>
      </c>
      <c r="J55" s="10" t="str">
        <f aca="false">IF(B55="","",E55+G55-I55)</f>
        <v/>
      </c>
      <c r="K55" s="11"/>
      <c r="L55" s="11"/>
      <c r="M55" s="12"/>
      <c r="N55" s="12"/>
    </row>
    <row r="56" customFormat="false" ht="15" hidden="false" customHeight="false" outlineLevel="0" collapsed="false">
      <c r="A56" s="11"/>
      <c r="B56" s="12"/>
      <c r="C56" s="12"/>
      <c r="D56" s="12"/>
      <c r="E56" s="13"/>
      <c r="F56" s="13"/>
      <c r="G56" s="13"/>
      <c r="H56" s="10" t="str">
        <f aca="false">IF(B56="","",MAX(0,E56-F56))</f>
        <v/>
      </c>
      <c r="I56" s="10" t="str">
        <f aca="false">IF(B56="","",SUMIFS('Tiền đẩy'!$H:$H,'Tiền đẩy'!$B:$B,B56))</f>
        <v/>
      </c>
      <c r="J56" s="10" t="str">
        <f aca="false">IF(B56="","",E56+G56-I56)</f>
        <v/>
      </c>
      <c r="K56" s="11"/>
      <c r="L56" s="11"/>
      <c r="M56" s="12"/>
      <c r="N56" s="12"/>
    </row>
    <row r="57" customFormat="false" ht="15" hidden="false" customHeight="false" outlineLevel="0" collapsed="false">
      <c r="A57" s="11"/>
      <c r="B57" s="12"/>
      <c r="C57" s="12"/>
      <c r="D57" s="12"/>
      <c r="E57" s="13"/>
      <c r="F57" s="13"/>
      <c r="G57" s="13"/>
      <c r="H57" s="10" t="str">
        <f aca="false">IF(B57="","",MAX(0,E57-F57))</f>
        <v/>
      </c>
      <c r="I57" s="10" t="str">
        <f aca="false">IF(B57="","",SUMIFS('Tiền đẩy'!$H:$H,'Tiền đẩy'!$B:$B,B57))</f>
        <v/>
      </c>
      <c r="J57" s="10" t="str">
        <f aca="false">IF(B57="","",E57+G57-I57)</f>
        <v/>
      </c>
      <c r="K57" s="11"/>
      <c r="L57" s="11"/>
      <c r="M57" s="12"/>
      <c r="N57" s="12"/>
    </row>
    <row r="58" customFormat="false" ht="15" hidden="false" customHeight="false" outlineLevel="0" collapsed="false">
      <c r="A58" s="11"/>
      <c r="B58" s="12"/>
      <c r="C58" s="12"/>
      <c r="D58" s="12"/>
      <c r="E58" s="13"/>
      <c r="F58" s="13"/>
      <c r="G58" s="13"/>
      <c r="H58" s="10" t="str">
        <f aca="false">IF(B58="","",MAX(0,E58-F58))</f>
        <v/>
      </c>
      <c r="I58" s="10" t="str">
        <f aca="false">IF(B58="","",SUMIFS('Tiền đẩy'!$H:$H,'Tiền đẩy'!$B:$B,B58))</f>
        <v/>
      </c>
      <c r="J58" s="10" t="str">
        <f aca="false">IF(B58="","",E58+G58-I58)</f>
        <v/>
      </c>
      <c r="K58" s="11"/>
      <c r="L58" s="11"/>
      <c r="M58" s="12"/>
      <c r="N58" s="12"/>
    </row>
    <row r="59" customFormat="false" ht="15" hidden="false" customHeight="false" outlineLevel="0" collapsed="false">
      <c r="A59" s="11"/>
      <c r="B59" s="12"/>
      <c r="C59" s="12"/>
      <c r="D59" s="12"/>
      <c r="E59" s="13"/>
      <c r="F59" s="13"/>
      <c r="G59" s="13"/>
      <c r="H59" s="10" t="str">
        <f aca="false">IF(B59="","",MAX(0,E59-F59))</f>
        <v/>
      </c>
      <c r="I59" s="10" t="str">
        <f aca="false">IF(B59="","",SUMIFS('Tiền đẩy'!$H:$H,'Tiền đẩy'!$B:$B,B59))</f>
        <v/>
      </c>
      <c r="J59" s="10" t="str">
        <f aca="false">IF(B59="","",E59+G59-I59)</f>
        <v/>
      </c>
      <c r="K59" s="11"/>
      <c r="L59" s="11"/>
      <c r="M59" s="12"/>
      <c r="N59" s="12"/>
    </row>
    <row r="60" customFormat="false" ht="15" hidden="false" customHeight="false" outlineLevel="0" collapsed="false">
      <c r="A60" s="11"/>
      <c r="B60" s="12"/>
      <c r="C60" s="12"/>
      <c r="D60" s="12"/>
      <c r="E60" s="13"/>
      <c r="F60" s="13"/>
      <c r="G60" s="13"/>
      <c r="H60" s="10" t="str">
        <f aca="false">IF(B60="","",MAX(0,E60-F60))</f>
        <v/>
      </c>
      <c r="I60" s="10" t="str">
        <f aca="false">IF(B60="","",SUMIFS('Tiền đẩy'!$H:$H,'Tiền đẩy'!$B:$B,B60))</f>
        <v/>
      </c>
      <c r="J60" s="10" t="str">
        <f aca="false">IF(B60="","",E60+G60-I60)</f>
        <v/>
      </c>
      <c r="K60" s="11"/>
      <c r="L60" s="11"/>
      <c r="M60" s="12"/>
      <c r="N60" s="12"/>
    </row>
    <row r="61" customFormat="false" ht="15" hidden="false" customHeight="false" outlineLevel="0" collapsed="false">
      <c r="A61" s="11"/>
      <c r="B61" s="12"/>
      <c r="C61" s="12"/>
      <c r="D61" s="12"/>
      <c r="E61" s="13"/>
      <c r="F61" s="13"/>
      <c r="G61" s="13"/>
      <c r="H61" s="10" t="str">
        <f aca="false">IF(B61="","",MAX(0,E61-F61))</f>
        <v/>
      </c>
      <c r="I61" s="10" t="str">
        <f aca="false">IF(B61="","",SUMIFS('Tiền đẩy'!$H:$H,'Tiền đẩy'!$B:$B,B61))</f>
        <v/>
      </c>
      <c r="J61" s="10" t="str">
        <f aca="false">IF(B61="","",E61+G61-I61)</f>
        <v/>
      </c>
      <c r="K61" s="11"/>
      <c r="L61" s="11"/>
      <c r="M61" s="12"/>
      <c r="N61" s="12"/>
    </row>
    <row r="62" customFormat="false" ht="15" hidden="false" customHeight="false" outlineLevel="0" collapsed="false">
      <c r="A62" s="11"/>
      <c r="B62" s="12"/>
      <c r="C62" s="12"/>
      <c r="D62" s="12"/>
      <c r="E62" s="13"/>
      <c r="F62" s="13"/>
      <c r="G62" s="13"/>
      <c r="H62" s="10" t="str">
        <f aca="false">IF(B62="","",MAX(0,E62-F62))</f>
        <v/>
      </c>
      <c r="I62" s="10" t="str">
        <f aca="false">IF(B62="","",SUMIFS('Tiền đẩy'!$H:$H,'Tiền đẩy'!$B:$B,B62))</f>
        <v/>
      </c>
      <c r="J62" s="10" t="str">
        <f aca="false">IF(B62="","",E62+G62-I62)</f>
        <v/>
      </c>
      <c r="K62" s="11"/>
      <c r="L62" s="11"/>
      <c r="M62" s="12"/>
      <c r="N62" s="12"/>
    </row>
    <row r="63" customFormat="false" ht="15" hidden="false" customHeight="false" outlineLevel="0" collapsed="false">
      <c r="A63" s="11"/>
      <c r="B63" s="12"/>
      <c r="C63" s="12"/>
      <c r="D63" s="12"/>
      <c r="E63" s="13"/>
      <c r="F63" s="13"/>
      <c r="G63" s="13"/>
      <c r="H63" s="10" t="str">
        <f aca="false">IF(B63="","",MAX(0,E63-F63))</f>
        <v/>
      </c>
      <c r="I63" s="10" t="str">
        <f aca="false">IF(B63="","",SUMIFS('Tiền đẩy'!$H:$H,'Tiền đẩy'!$B:$B,B63))</f>
        <v/>
      </c>
      <c r="J63" s="10" t="str">
        <f aca="false">IF(B63="","",E63+G63-I63)</f>
        <v/>
      </c>
      <c r="K63" s="11"/>
      <c r="L63" s="11"/>
      <c r="M63" s="12"/>
      <c r="N63" s="12"/>
    </row>
    <row r="64" customFormat="false" ht="15" hidden="false" customHeight="false" outlineLevel="0" collapsed="false">
      <c r="A64" s="11"/>
      <c r="B64" s="12"/>
      <c r="C64" s="12"/>
      <c r="D64" s="12"/>
      <c r="E64" s="13"/>
      <c r="F64" s="13"/>
      <c r="G64" s="13"/>
      <c r="H64" s="10" t="str">
        <f aca="false">IF(B64="","",MAX(0,E64-F64))</f>
        <v/>
      </c>
      <c r="I64" s="10" t="str">
        <f aca="false">IF(B64="","",SUMIFS('Tiền đẩy'!$H:$H,'Tiền đẩy'!$B:$B,B64))</f>
        <v/>
      </c>
      <c r="J64" s="10" t="str">
        <f aca="false">IF(B64="","",E64+G64-I64)</f>
        <v/>
      </c>
      <c r="K64" s="11"/>
      <c r="L64" s="11"/>
      <c r="M64" s="12"/>
      <c r="N64" s="12"/>
    </row>
    <row r="65" customFormat="false" ht="15" hidden="false" customHeight="false" outlineLevel="0" collapsed="false">
      <c r="A65" s="11"/>
      <c r="B65" s="12"/>
      <c r="C65" s="12"/>
      <c r="D65" s="12"/>
      <c r="E65" s="13"/>
      <c r="F65" s="13"/>
      <c r="G65" s="13"/>
      <c r="H65" s="10" t="str">
        <f aca="false">IF(B65="","",MAX(0,E65-F65))</f>
        <v/>
      </c>
      <c r="I65" s="10" t="str">
        <f aca="false">IF(B65="","",SUMIFS('Tiền đẩy'!$H:$H,'Tiền đẩy'!$B:$B,B65))</f>
        <v/>
      </c>
      <c r="J65" s="10" t="str">
        <f aca="false">IF(B65="","",E65+G65-I65)</f>
        <v/>
      </c>
      <c r="K65" s="11"/>
      <c r="L65" s="11"/>
      <c r="M65" s="12"/>
      <c r="N65" s="12"/>
    </row>
    <row r="66" customFormat="false" ht="15" hidden="false" customHeight="false" outlineLevel="0" collapsed="false">
      <c r="A66" s="11"/>
      <c r="B66" s="12"/>
      <c r="C66" s="12"/>
      <c r="D66" s="12"/>
      <c r="E66" s="13"/>
      <c r="F66" s="13"/>
      <c r="G66" s="13"/>
      <c r="H66" s="10" t="str">
        <f aca="false">IF(B66="","",MAX(0,E66-F66))</f>
        <v/>
      </c>
      <c r="I66" s="10" t="str">
        <f aca="false">IF(B66="","",SUMIFS('Tiền đẩy'!$H:$H,'Tiền đẩy'!$B:$B,B66))</f>
        <v/>
      </c>
      <c r="J66" s="10" t="str">
        <f aca="false">IF(B66="","",E66+G66-I66)</f>
        <v/>
      </c>
      <c r="K66" s="11"/>
      <c r="L66" s="11"/>
      <c r="M66" s="12"/>
      <c r="N66" s="12"/>
    </row>
    <row r="67" customFormat="false" ht="15" hidden="false" customHeight="false" outlineLevel="0" collapsed="false">
      <c r="A67" s="11"/>
      <c r="B67" s="12"/>
      <c r="C67" s="12"/>
      <c r="D67" s="12"/>
      <c r="E67" s="13"/>
      <c r="F67" s="13"/>
      <c r="G67" s="13"/>
      <c r="H67" s="10" t="str">
        <f aca="false">IF(B67="","",MAX(0,E67-F67))</f>
        <v/>
      </c>
      <c r="I67" s="10" t="str">
        <f aca="false">IF(B67="","",SUMIFS('Tiền đẩy'!$H:$H,'Tiền đẩy'!$B:$B,B67))</f>
        <v/>
      </c>
      <c r="J67" s="10" t="str">
        <f aca="false">IF(B67="","",E67+G67-I67)</f>
        <v/>
      </c>
      <c r="K67" s="11"/>
      <c r="L67" s="11"/>
      <c r="M67" s="12"/>
      <c r="N67" s="12"/>
    </row>
    <row r="68" customFormat="false" ht="15" hidden="false" customHeight="false" outlineLevel="0" collapsed="false">
      <c r="A68" s="11"/>
      <c r="B68" s="12"/>
      <c r="C68" s="12"/>
      <c r="D68" s="12"/>
      <c r="E68" s="13"/>
      <c r="F68" s="13"/>
      <c r="G68" s="13"/>
      <c r="H68" s="10" t="str">
        <f aca="false">IF(B68="","",MAX(0,E68-F68))</f>
        <v/>
      </c>
      <c r="I68" s="10" t="str">
        <f aca="false">IF(B68="","",SUMIFS('Tiền đẩy'!$H:$H,'Tiền đẩy'!$B:$B,B68))</f>
        <v/>
      </c>
      <c r="J68" s="10" t="str">
        <f aca="false">IF(B68="","",E68+G68-I68)</f>
        <v/>
      </c>
      <c r="K68" s="11"/>
      <c r="L68" s="11"/>
      <c r="M68" s="12"/>
      <c r="N68" s="12"/>
    </row>
    <row r="69" customFormat="false" ht="15" hidden="false" customHeight="false" outlineLevel="0" collapsed="false">
      <c r="A69" s="11"/>
      <c r="B69" s="12"/>
      <c r="C69" s="12"/>
      <c r="D69" s="12"/>
      <c r="E69" s="13"/>
      <c r="F69" s="13"/>
      <c r="G69" s="13"/>
      <c r="H69" s="10" t="str">
        <f aca="false">IF(B69="","",MAX(0,E69-F69))</f>
        <v/>
      </c>
      <c r="I69" s="10" t="str">
        <f aca="false">IF(B69="","",SUMIFS('Tiền đẩy'!$H:$H,'Tiền đẩy'!$B:$B,B69))</f>
        <v/>
      </c>
      <c r="J69" s="10" t="str">
        <f aca="false">IF(B69="","",E69+G69-I69)</f>
        <v/>
      </c>
      <c r="K69" s="11"/>
      <c r="L69" s="11"/>
      <c r="M69" s="12"/>
      <c r="N69" s="12"/>
    </row>
    <row r="70" customFormat="false" ht="15" hidden="false" customHeight="false" outlineLevel="0" collapsed="false">
      <c r="A70" s="11"/>
      <c r="B70" s="12"/>
      <c r="C70" s="12"/>
      <c r="D70" s="12"/>
      <c r="E70" s="13"/>
      <c r="F70" s="13"/>
      <c r="G70" s="13"/>
      <c r="H70" s="10" t="str">
        <f aca="false">IF(B70="","",MAX(0,E70-F70))</f>
        <v/>
      </c>
      <c r="I70" s="10" t="str">
        <f aca="false">IF(B70="","",SUMIFS('Tiền đẩy'!$H:$H,'Tiền đẩy'!$B:$B,B70))</f>
        <v/>
      </c>
      <c r="J70" s="10" t="str">
        <f aca="false">IF(B70="","",E70+G70-I70)</f>
        <v/>
      </c>
      <c r="K70" s="11"/>
      <c r="L70" s="11"/>
      <c r="M70" s="12"/>
      <c r="N70" s="12"/>
    </row>
    <row r="71" customFormat="false" ht="15" hidden="false" customHeight="false" outlineLevel="0" collapsed="false">
      <c r="A71" s="11"/>
      <c r="B71" s="12"/>
      <c r="C71" s="12"/>
      <c r="D71" s="12"/>
      <c r="E71" s="13"/>
      <c r="F71" s="13"/>
      <c r="G71" s="13"/>
      <c r="H71" s="10" t="str">
        <f aca="false">IF(B71="","",MAX(0,E71-F71))</f>
        <v/>
      </c>
      <c r="I71" s="10" t="str">
        <f aca="false">IF(B71="","",SUMIFS('Tiền đẩy'!$H:$H,'Tiền đẩy'!$B:$B,B71))</f>
        <v/>
      </c>
      <c r="J71" s="10" t="str">
        <f aca="false">IF(B71="","",E71+G71-I71)</f>
        <v/>
      </c>
      <c r="K71" s="11"/>
      <c r="L71" s="11"/>
      <c r="M71" s="12"/>
      <c r="N71" s="12"/>
    </row>
    <row r="72" customFormat="false" ht="15" hidden="false" customHeight="false" outlineLevel="0" collapsed="false">
      <c r="A72" s="11"/>
      <c r="B72" s="12"/>
      <c r="C72" s="12"/>
      <c r="D72" s="12"/>
      <c r="E72" s="13"/>
      <c r="F72" s="13"/>
      <c r="G72" s="13"/>
      <c r="H72" s="10" t="str">
        <f aca="false">IF(B72="","",MAX(0,E72-F72))</f>
        <v/>
      </c>
      <c r="I72" s="10" t="str">
        <f aca="false">IF(B72="","",SUMIFS('Tiền đẩy'!$H:$H,'Tiền đẩy'!$B:$B,B72))</f>
        <v/>
      </c>
      <c r="J72" s="10" t="str">
        <f aca="false">IF(B72="","",E72+G72-I72)</f>
        <v/>
      </c>
      <c r="K72" s="11"/>
      <c r="L72" s="11"/>
      <c r="M72" s="12"/>
      <c r="N72" s="12"/>
    </row>
    <row r="73" customFormat="false" ht="15" hidden="false" customHeight="false" outlineLevel="0" collapsed="false">
      <c r="A73" s="11"/>
      <c r="B73" s="12"/>
      <c r="C73" s="12"/>
      <c r="D73" s="12"/>
      <c r="E73" s="13"/>
      <c r="F73" s="13"/>
      <c r="G73" s="13"/>
      <c r="H73" s="10" t="str">
        <f aca="false">IF(B73="","",MAX(0,E73-F73))</f>
        <v/>
      </c>
      <c r="I73" s="10" t="str">
        <f aca="false">IF(B73="","",SUMIFS('Tiền đẩy'!$H:$H,'Tiền đẩy'!$B:$B,B73))</f>
        <v/>
      </c>
      <c r="J73" s="10" t="str">
        <f aca="false">IF(B73="","",E73+G73-I73)</f>
        <v/>
      </c>
      <c r="K73" s="11"/>
      <c r="L73" s="11"/>
      <c r="M73" s="12"/>
      <c r="N73" s="12"/>
    </row>
    <row r="74" customFormat="false" ht="15" hidden="false" customHeight="false" outlineLevel="0" collapsed="false">
      <c r="A74" s="11"/>
      <c r="B74" s="12"/>
      <c r="C74" s="12"/>
      <c r="D74" s="12"/>
      <c r="E74" s="13"/>
      <c r="F74" s="13"/>
      <c r="G74" s="13"/>
      <c r="H74" s="10" t="str">
        <f aca="false">IF(B74="","",MAX(0,E74-F74))</f>
        <v/>
      </c>
      <c r="I74" s="10" t="str">
        <f aca="false">IF(B74="","",SUMIFS('Tiền đẩy'!$H:$H,'Tiền đẩy'!$B:$B,B74))</f>
        <v/>
      </c>
      <c r="J74" s="10" t="str">
        <f aca="false">IF(B74="","",E74+G74-I74)</f>
        <v/>
      </c>
      <c r="K74" s="11"/>
      <c r="L74" s="11"/>
      <c r="M74" s="12"/>
      <c r="N74" s="12"/>
    </row>
    <row r="75" customFormat="false" ht="15" hidden="false" customHeight="false" outlineLevel="0" collapsed="false">
      <c r="A75" s="11"/>
      <c r="B75" s="12"/>
      <c r="C75" s="12"/>
      <c r="D75" s="12"/>
      <c r="E75" s="13"/>
      <c r="F75" s="13"/>
      <c r="G75" s="13"/>
      <c r="H75" s="10" t="str">
        <f aca="false">IF(B75="","",MAX(0,E75-F75))</f>
        <v/>
      </c>
      <c r="I75" s="10" t="str">
        <f aca="false">IF(B75="","",SUMIFS('Tiền đẩy'!$H:$H,'Tiền đẩy'!$B:$B,B75))</f>
        <v/>
      </c>
      <c r="J75" s="10" t="str">
        <f aca="false">IF(B75="","",E75+G75-I75)</f>
        <v/>
      </c>
      <c r="K75" s="11"/>
      <c r="L75" s="11"/>
      <c r="M75" s="12"/>
      <c r="N75" s="12"/>
    </row>
    <row r="76" customFormat="false" ht="15" hidden="false" customHeight="false" outlineLevel="0" collapsed="false">
      <c r="A76" s="11"/>
      <c r="B76" s="12"/>
      <c r="C76" s="12"/>
      <c r="D76" s="12"/>
      <c r="E76" s="13"/>
      <c r="F76" s="13"/>
      <c r="G76" s="13"/>
      <c r="H76" s="10" t="str">
        <f aca="false">IF(B76="","",MAX(0,E76-F76))</f>
        <v/>
      </c>
      <c r="I76" s="10" t="str">
        <f aca="false">IF(B76="","",SUMIFS('Tiền đẩy'!$H:$H,'Tiền đẩy'!$B:$B,B76))</f>
        <v/>
      </c>
      <c r="J76" s="10" t="str">
        <f aca="false">IF(B76="","",E76+G76-I76)</f>
        <v/>
      </c>
      <c r="K76" s="11"/>
      <c r="L76" s="11"/>
      <c r="M76" s="12"/>
      <c r="N76" s="12"/>
    </row>
    <row r="77" customFormat="false" ht="15" hidden="false" customHeight="false" outlineLevel="0" collapsed="false">
      <c r="A77" s="11"/>
      <c r="B77" s="12"/>
      <c r="C77" s="12"/>
      <c r="D77" s="12"/>
      <c r="E77" s="13"/>
      <c r="F77" s="13"/>
      <c r="G77" s="13"/>
      <c r="H77" s="10" t="str">
        <f aca="false">IF(B77="","",MAX(0,E77-F77))</f>
        <v/>
      </c>
      <c r="I77" s="10" t="str">
        <f aca="false">IF(B77="","",SUMIFS('Tiền đẩy'!$H:$H,'Tiền đẩy'!$B:$B,B77))</f>
        <v/>
      </c>
      <c r="J77" s="10" t="str">
        <f aca="false">IF(B77="","",E77+G77-I77)</f>
        <v/>
      </c>
      <c r="K77" s="11"/>
      <c r="L77" s="11"/>
      <c r="M77" s="12"/>
      <c r="N77" s="12"/>
    </row>
    <row r="78" customFormat="false" ht="15" hidden="false" customHeight="false" outlineLevel="0" collapsed="false">
      <c r="A78" s="11"/>
      <c r="B78" s="12"/>
      <c r="C78" s="12"/>
      <c r="D78" s="12"/>
      <c r="E78" s="13"/>
      <c r="F78" s="13"/>
      <c r="G78" s="13"/>
      <c r="H78" s="10" t="str">
        <f aca="false">IF(B78="","",MAX(0,E78-F78))</f>
        <v/>
      </c>
      <c r="I78" s="10" t="str">
        <f aca="false">IF(B78="","",SUMIFS('Tiền đẩy'!$H:$H,'Tiền đẩy'!$B:$B,B78))</f>
        <v/>
      </c>
      <c r="J78" s="10" t="str">
        <f aca="false">IF(B78="","",E78+G78-I78)</f>
        <v/>
      </c>
      <c r="K78" s="11"/>
      <c r="L78" s="11"/>
      <c r="M78" s="12"/>
      <c r="N78" s="12"/>
    </row>
    <row r="79" customFormat="false" ht="15" hidden="false" customHeight="false" outlineLevel="0" collapsed="false">
      <c r="A79" s="11"/>
      <c r="B79" s="12"/>
      <c r="C79" s="12"/>
      <c r="D79" s="12"/>
      <c r="E79" s="13"/>
      <c r="F79" s="13"/>
      <c r="G79" s="13"/>
      <c r="H79" s="10" t="str">
        <f aca="false">IF(B79="","",MAX(0,E79-F79))</f>
        <v/>
      </c>
      <c r="I79" s="10" t="str">
        <f aca="false">IF(B79="","",SUMIFS('Tiền đẩy'!$H:$H,'Tiền đẩy'!$B:$B,B79))</f>
        <v/>
      </c>
      <c r="J79" s="10" t="str">
        <f aca="false">IF(B79="","",E79+G79-I79)</f>
        <v/>
      </c>
      <c r="K79" s="11"/>
      <c r="L79" s="11"/>
      <c r="M79" s="12"/>
      <c r="N79" s="12"/>
    </row>
    <row r="80" customFormat="false" ht="15" hidden="false" customHeight="false" outlineLevel="0" collapsed="false">
      <c r="A80" s="11"/>
      <c r="B80" s="12"/>
      <c r="C80" s="12"/>
      <c r="D80" s="12"/>
      <c r="E80" s="13"/>
      <c r="F80" s="13"/>
      <c r="G80" s="13"/>
      <c r="H80" s="10" t="str">
        <f aca="false">IF(B80="","",MAX(0,E80-F80))</f>
        <v/>
      </c>
      <c r="I80" s="10" t="str">
        <f aca="false">IF(B80="","",SUMIFS('Tiền đẩy'!$H:$H,'Tiền đẩy'!$B:$B,B80))</f>
        <v/>
      </c>
      <c r="J80" s="10" t="str">
        <f aca="false">IF(B80="","",E80+G80-I80)</f>
        <v/>
      </c>
      <c r="K80" s="11"/>
      <c r="L80" s="11"/>
      <c r="M80" s="12"/>
      <c r="N80" s="12"/>
    </row>
    <row r="81" customFormat="false" ht="15" hidden="false" customHeight="false" outlineLevel="0" collapsed="false">
      <c r="A81" s="11"/>
      <c r="B81" s="12"/>
      <c r="C81" s="12"/>
      <c r="D81" s="12"/>
      <c r="E81" s="13"/>
      <c r="F81" s="13"/>
      <c r="G81" s="13"/>
      <c r="H81" s="10" t="str">
        <f aca="false">IF(B81="","",MAX(0,E81-F81))</f>
        <v/>
      </c>
      <c r="I81" s="10" t="str">
        <f aca="false">IF(B81="","",SUMIFS('Tiền đẩy'!$H:$H,'Tiền đẩy'!$B:$B,B81))</f>
        <v/>
      </c>
      <c r="J81" s="10" t="str">
        <f aca="false">IF(B81="","",E81+G81-I81)</f>
        <v/>
      </c>
      <c r="K81" s="11"/>
      <c r="L81" s="11"/>
      <c r="M81" s="12"/>
      <c r="N81" s="12"/>
    </row>
    <row r="82" customFormat="false" ht="15" hidden="false" customHeight="false" outlineLevel="0" collapsed="false">
      <c r="A82" s="11"/>
      <c r="B82" s="12"/>
      <c r="C82" s="12"/>
      <c r="D82" s="12"/>
      <c r="E82" s="13"/>
      <c r="F82" s="13"/>
      <c r="G82" s="13"/>
      <c r="H82" s="10" t="str">
        <f aca="false">IF(B82="","",MAX(0,E82-F82))</f>
        <v/>
      </c>
      <c r="I82" s="10" t="str">
        <f aca="false">IF(B82="","",SUMIFS('Tiền đẩy'!$H:$H,'Tiền đẩy'!$B:$B,B82))</f>
        <v/>
      </c>
      <c r="J82" s="10" t="str">
        <f aca="false">IF(B82="","",E82+G82-I82)</f>
        <v/>
      </c>
      <c r="K82" s="11"/>
      <c r="L82" s="11"/>
      <c r="M82" s="12"/>
      <c r="N82" s="12"/>
    </row>
    <row r="83" customFormat="false" ht="15" hidden="false" customHeight="false" outlineLevel="0" collapsed="false">
      <c r="A83" s="11"/>
      <c r="B83" s="12"/>
      <c r="C83" s="12"/>
      <c r="D83" s="12"/>
      <c r="E83" s="13"/>
      <c r="F83" s="13"/>
      <c r="G83" s="13"/>
      <c r="H83" s="10" t="str">
        <f aca="false">IF(B83="","",MAX(0,E83-F83))</f>
        <v/>
      </c>
      <c r="I83" s="10" t="str">
        <f aca="false">IF(B83="","",SUMIFS('Tiền đẩy'!$H:$H,'Tiền đẩy'!$B:$B,B83))</f>
        <v/>
      </c>
      <c r="J83" s="10" t="str">
        <f aca="false">IF(B83="","",E83+G83-I83)</f>
        <v/>
      </c>
      <c r="K83" s="11"/>
      <c r="L83" s="11"/>
      <c r="M83" s="12"/>
      <c r="N83" s="12"/>
    </row>
    <row r="84" customFormat="false" ht="15" hidden="false" customHeight="false" outlineLevel="0" collapsed="false">
      <c r="A84" s="11"/>
      <c r="B84" s="12"/>
      <c r="C84" s="12"/>
      <c r="D84" s="12"/>
      <c r="E84" s="13"/>
      <c r="F84" s="13"/>
      <c r="G84" s="13"/>
      <c r="H84" s="10" t="str">
        <f aca="false">IF(B84="","",MAX(0,E84-F84))</f>
        <v/>
      </c>
      <c r="I84" s="10" t="str">
        <f aca="false">IF(B84="","",SUMIFS('Tiền đẩy'!$H:$H,'Tiền đẩy'!$B:$B,B84))</f>
        <v/>
      </c>
      <c r="J84" s="10" t="str">
        <f aca="false">IF(B84="","",E84+G84-I84)</f>
        <v/>
      </c>
      <c r="K84" s="11"/>
      <c r="L84" s="11"/>
      <c r="M84" s="12"/>
      <c r="N84" s="12"/>
    </row>
    <row r="85" customFormat="false" ht="15" hidden="false" customHeight="false" outlineLevel="0" collapsed="false">
      <c r="A85" s="11"/>
      <c r="B85" s="12"/>
      <c r="C85" s="12"/>
      <c r="D85" s="12"/>
      <c r="E85" s="13"/>
      <c r="F85" s="13"/>
      <c r="G85" s="13"/>
      <c r="H85" s="10" t="str">
        <f aca="false">IF(B85="","",MAX(0,E85-F85))</f>
        <v/>
      </c>
      <c r="I85" s="10" t="str">
        <f aca="false">IF(B85="","",SUMIFS('Tiền đẩy'!$H:$H,'Tiền đẩy'!$B:$B,B85))</f>
        <v/>
      </c>
      <c r="J85" s="10" t="str">
        <f aca="false">IF(B85="","",E85+G85-I85)</f>
        <v/>
      </c>
      <c r="K85" s="11"/>
      <c r="L85" s="11"/>
      <c r="M85" s="12"/>
      <c r="N85" s="12"/>
    </row>
    <row r="86" customFormat="false" ht="15" hidden="false" customHeight="false" outlineLevel="0" collapsed="false">
      <c r="A86" s="11"/>
      <c r="B86" s="12"/>
      <c r="C86" s="12"/>
      <c r="D86" s="12"/>
      <c r="E86" s="13"/>
      <c r="F86" s="13"/>
      <c r="G86" s="13"/>
      <c r="H86" s="10" t="str">
        <f aca="false">IF(B86="","",MAX(0,E86-F86))</f>
        <v/>
      </c>
      <c r="I86" s="10" t="str">
        <f aca="false">IF(B86="","",SUMIFS('Tiền đẩy'!$H:$H,'Tiền đẩy'!$B:$B,B86))</f>
        <v/>
      </c>
      <c r="J86" s="10" t="str">
        <f aca="false">IF(B86="","",E86+G86-I86)</f>
        <v/>
      </c>
      <c r="K86" s="11"/>
      <c r="L86" s="11"/>
      <c r="M86" s="12"/>
      <c r="N86" s="12"/>
    </row>
    <row r="87" customFormat="false" ht="15" hidden="false" customHeight="false" outlineLevel="0" collapsed="false">
      <c r="A87" s="11"/>
      <c r="B87" s="12"/>
      <c r="C87" s="12"/>
      <c r="D87" s="12"/>
      <c r="E87" s="13"/>
      <c r="F87" s="13"/>
      <c r="G87" s="13"/>
      <c r="H87" s="10" t="str">
        <f aca="false">IF(B87="","",MAX(0,E87-F87))</f>
        <v/>
      </c>
      <c r="I87" s="10" t="str">
        <f aca="false">IF(B87="","",SUMIFS('Tiền đẩy'!$H:$H,'Tiền đẩy'!$B:$B,B87))</f>
        <v/>
      </c>
      <c r="J87" s="10" t="str">
        <f aca="false">IF(B87="","",E87+G87-I87)</f>
        <v/>
      </c>
      <c r="K87" s="11"/>
      <c r="L87" s="11"/>
      <c r="M87" s="12"/>
      <c r="N87" s="12"/>
    </row>
    <row r="88" customFormat="false" ht="15" hidden="false" customHeight="false" outlineLevel="0" collapsed="false">
      <c r="A88" s="11"/>
      <c r="B88" s="12"/>
      <c r="C88" s="12"/>
      <c r="D88" s="12"/>
      <c r="E88" s="13"/>
      <c r="F88" s="13"/>
      <c r="G88" s="13"/>
      <c r="H88" s="10" t="str">
        <f aca="false">IF(B88="","",MAX(0,E88-F88))</f>
        <v/>
      </c>
      <c r="I88" s="10" t="str">
        <f aca="false">IF(B88="","",SUMIFS('Tiền đẩy'!$H:$H,'Tiền đẩy'!$B:$B,B88))</f>
        <v/>
      </c>
      <c r="J88" s="10" t="str">
        <f aca="false">IF(B88="","",E88+G88-I88)</f>
        <v/>
      </c>
      <c r="K88" s="11"/>
      <c r="L88" s="11"/>
      <c r="M88" s="12"/>
      <c r="N88" s="12"/>
    </row>
    <row r="89" customFormat="false" ht="15" hidden="false" customHeight="false" outlineLevel="0" collapsed="false">
      <c r="A89" s="11"/>
      <c r="B89" s="12"/>
      <c r="C89" s="12"/>
      <c r="D89" s="12"/>
      <c r="E89" s="13"/>
      <c r="F89" s="13"/>
      <c r="G89" s="13"/>
      <c r="H89" s="10" t="str">
        <f aca="false">IF(B89="","",MAX(0,E89-F89))</f>
        <v/>
      </c>
      <c r="I89" s="10" t="str">
        <f aca="false">IF(B89="","",SUMIFS('Tiền đẩy'!$H:$H,'Tiền đẩy'!$B:$B,B89))</f>
        <v/>
      </c>
      <c r="J89" s="10" t="str">
        <f aca="false">IF(B89="","",E89+G89-I89)</f>
        <v/>
      </c>
      <c r="K89" s="11"/>
      <c r="L89" s="11"/>
      <c r="M89" s="12"/>
      <c r="N89" s="12"/>
    </row>
    <row r="90" customFormat="false" ht="15" hidden="false" customHeight="false" outlineLevel="0" collapsed="false">
      <c r="A90" s="11"/>
      <c r="B90" s="12"/>
      <c r="C90" s="12"/>
      <c r="D90" s="12"/>
      <c r="E90" s="13"/>
      <c r="F90" s="13"/>
      <c r="G90" s="13"/>
      <c r="H90" s="10" t="str">
        <f aca="false">IF(B90="","",MAX(0,E90-F90))</f>
        <v/>
      </c>
      <c r="I90" s="10" t="str">
        <f aca="false">IF(B90="","",SUMIFS('Tiền đẩy'!$H:$H,'Tiền đẩy'!$B:$B,B90))</f>
        <v/>
      </c>
      <c r="J90" s="10" t="str">
        <f aca="false">IF(B90="","",E90+G90-I90)</f>
        <v/>
      </c>
      <c r="K90" s="11"/>
      <c r="L90" s="11"/>
      <c r="M90" s="12"/>
      <c r="N90" s="12"/>
    </row>
    <row r="91" customFormat="false" ht="15" hidden="false" customHeight="false" outlineLevel="0" collapsed="false">
      <c r="A91" s="11"/>
      <c r="B91" s="12"/>
      <c r="C91" s="12"/>
      <c r="D91" s="12"/>
      <c r="E91" s="13"/>
      <c r="F91" s="13"/>
      <c r="G91" s="13"/>
      <c r="H91" s="10" t="str">
        <f aca="false">IF(B91="","",MAX(0,E91-F91))</f>
        <v/>
      </c>
      <c r="I91" s="10" t="str">
        <f aca="false">IF(B91="","",SUMIFS('Tiền đẩy'!$H:$H,'Tiền đẩy'!$B:$B,B91))</f>
        <v/>
      </c>
      <c r="J91" s="10" t="str">
        <f aca="false">IF(B91="","",E91+G91-I91)</f>
        <v/>
      </c>
      <c r="K91" s="11"/>
      <c r="L91" s="11"/>
      <c r="M91" s="12"/>
      <c r="N91" s="12"/>
    </row>
    <row r="92" customFormat="false" ht="15" hidden="false" customHeight="false" outlineLevel="0" collapsed="false">
      <c r="A92" s="11"/>
      <c r="B92" s="12"/>
      <c r="C92" s="12"/>
      <c r="D92" s="12"/>
      <c r="E92" s="13"/>
      <c r="F92" s="13"/>
      <c r="G92" s="13"/>
      <c r="H92" s="10" t="str">
        <f aca="false">IF(B92="","",MAX(0,E92-F92))</f>
        <v/>
      </c>
      <c r="I92" s="10" t="str">
        <f aca="false">IF(B92="","",SUMIFS('Tiền đẩy'!$H:$H,'Tiền đẩy'!$B:$B,B92))</f>
        <v/>
      </c>
      <c r="J92" s="10" t="str">
        <f aca="false">IF(B92="","",E92+G92-I92)</f>
        <v/>
      </c>
      <c r="K92" s="11"/>
      <c r="L92" s="11"/>
      <c r="M92" s="12"/>
      <c r="N92" s="12"/>
    </row>
    <row r="93" customFormat="false" ht="15" hidden="false" customHeight="false" outlineLevel="0" collapsed="false">
      <c r="A93" s="11"/>
      <c r="B93" s="12"/>
      <c r="C93" s="12"/>
      <c r="D93" s="12"/>
      <c r="E93" s="13"/>
      <c r="F93" s="13"/>
      <c r="G93" s="13"/>
      <c r="H93" s="10" t="str">
        <f aca="false">IF(B93="","",MAX(0,E93-F93))</f>
        <v/>
      </c>
      <c r="I93" s="10" t="str">
        <f aca="false">IF(B93="","",SUMIFS('Tiền đẩy'!$H:$H,'Tiền đẩy'!$B:$B,B93))</f>
        <v/>
      </c>
      <c r="J93" s="10" t="str">
        <f aca="false">IF(B93="","",E93+G93-I93)</f>
        <v/>
      </c>
      <c r="K93" s="11"/>
      <c r="L93" s="11"/>
      <c r="M93" s="12"/>
      <c r="N93" s="12"/>
    </row>
    <row r="94" customFormat="false" ht="15" hidden="false" customHeight="false" outlineLevel="0" collapsed="false">
      <c r="A94" s="11"/>
      <c r="B94" s="12"/>
      <c r="C94" s="12"/>
      <c r="D94" s="12"/>
      <c r="E94" s="13"/>
      <c r="F94" s="13"/>
      <c r="G94" s="13"/>
      <c r="H94" s="10" t="str">
        <f aca="false">IF(B94="","",MAX(0,E94-F94))</f>
        <v/>
      </c>
      <c r="I94" s="10" t="str">
        <f aca="false">IF(B94="","",SUMIFS('Tiền đẩy'!$H:$H,'Tiền đẩy'!$B:$B,B94))</f>
        <v/>
      </c>
      <c r="J94" s="10" t="str">
        <f aca="false">IF(B94="","",E94+G94-I94)</f>
        <v/>
      </c>
      <c r="K94" s="11"/>
      <c r="L94" s="11"/>
      <c r="M94" s="12"/>
      <c r="N94" s="12"/>
    </row>
    <row r="95" customFormat="false" ht="15" hidden="false" customHeight="false" outlineLevel="0" collapsed="false">
      <c r="A95" s="11"/>
      <c r="B95" s="12"/>
      <c r="C95" s="12"/>
      <c r="D95" s="12"/>
      <c r="E95" s="13"/>
      <c r="F95" s="13"/>
      <c r="G95" s="13"/>
      <c r="H95" s="10" t="str">
        <f aca="false">IF(B95="","",MAX(0,E95-F95))</f>
        <v/>
      </c>
      <c r="I95" s="10" t="str">
        <f aca="false">IF(B95="","",SUMIFS('Tiền đẩy'!$H:$H,'Tiền đẩy'!$B:$B,B95))</f>
        <v/>
      </c>
      <c r="J95" s="10" t="str">
        <f aca="false">IF(B95="","",E95+G95-I95)</f>
        <v/>
      </c>
      <c r="K95" s="11"/>
      <c r="L95" s="11"/>
      <c r="M95" s="12"/>
      <c r="N95" s="12"/>
    </row>
    <row r="96" customFormat="false" ht="15" hidden="false" customHeight="false" outlineLevel="0" collapsed="false">
      <c r="A96" s="11"/>
      <c r="B96" s="12"/>
      <c r="C96" s="12"/>
      <c r="D96" s="12"/>
      <c r="E96" s="13"/>
      <c r="F96" s="13"/>
      <c r="G96" s="13"/>
      <c r="H96" s="10" t="str">
        <f aca="false">IF(B96="","",MAX(0,E96-F96))</f>
        <v/>
      </c>
      <c r="I96" s="10" t="str">
        <f aca="false">IF(B96="","",SUMIFS('Tiền đẩy'!$H:$H,'Tiền đẩy'!$B:$B,B96))</f>
        <v/>
      </c>
      <c r="J96" s="10" t="str">
        <f aca="false">IF(B96="","",E96+G96-I96)</f>
        <v/>
      </c>
      <c r="K96" s="11"/>
      <c r="L96" s="11"/>
      <c r="M96" s="12"/>
      <c r="N96" s="12"/>
    </row>
    <row r="97" customFormat="false" ht="15" hidden="false" customHeight="false" outlineLevel="0" collapsed="false">
      <c r="A97" s="11"/>
      <c r="B97" s="12"/>
      <c r="C97" s="12"/>
      <c r="D97" s="12"/>
      <c r="E97" s="13"/>
      <c r="F97" s="13"/>
      <c r="G97" s="13"/>
      <c r="H97" s="10" t="str">
        <f aca="false">IF(B97="","",MAX(0,E97-F97))</f>
        <v/>
      </c>
      <c r="I97" s="10" t="str">
        <f aca="false">IF(B97="","",SUMIFS('Tiền đẩy'!$H:$H,'Tiền đẩy'!$B:$B,B97))</f>
        <v/>
      </c>
      <c r="J97" s="10" t="str">
        <f aca="false">IF(B97="","",E97+G97-I97)</f>
        <v/>
      </c>
      <c r="K97" s="11"/>
      <c r="L97" s="11"/>
      <c r="M97" s="12"/>
      <c r="N97" s="12"/>
    </row>
    <row r="98" customFormat="false" ht="15" hidden="false" customHeight="false" outlineLevel="0" collapsed="false">
      <c r="A98" s="11"/>
      <c r="B98" s="12"/>
      <c r="C98" s="12"/>
      <c r="D98" s="12"/>
      <c r="E98" s="13"/>
      <c r="F98" s="13"/>
      <c r="G98" s="13"/>
      <c r="H98" s="10" t="str">
        <f aca="false">IF(B98="","",MAX(0,E98-F98))</f>
        <v/>
      </c>
      <c r="I98" s="10" t="str">
        <f aca="false">IF(B98="","",SUMIFS('Tiền đẩy'!$H:$H,'Tiền đẩy'!$B:$B,B98))</f>
        <v/>
      </c>
      <c r="J98" s="10" t="str">
        <f aca="false">IF(B98="","",E98+G98-I98)</f>
        <v/>
      </c>
      <c r="K98" s="11"/>
      <c r="L98" s="11"/>
      <c r="M98" s="12"/>
      <c r="N98" s="12"/>
    </row>
    <row r="99" customFormat="false" ht="15" hidden="false" customHeight="false" outlineLevel="0" collapsed="false">
      <c r="A99" s="11"/>
      <c r="B99" s="12"/>
      <c r="C99" s="12"/>
      <c r="D99" s="12"/>
      <c r="E99" s="13"/>
      <c r="F99" s="13"/>
      <c r="G99" s="13"/>
      <c r="H99" s="10" t="str">
        <f aca="false">IF(B99="","",MAX(0,E99-F99))</f>
        <v/>
      </c>
      <c r="I99" s="10" t="str">
        <f aca="false">IF(B99="","",SUMIFS('Tiền đẩy'!$H:$H,'Tiền đẩy'!$B:$B,B99))</f>
        <v/>
      </c>
      <c r="J99" s="10" t="str">
        <f aca="false">IF(B99="","",E99+G99-I99)</f>
        <v/>
      </c>
      <c r="K99" s="11"/>
      <c r="L99" s="11"/>
      <c r="M99" s="12"/>
      <c r="N99" s="12"/>
    </row>
    <row r="100" customFormat="false" ht="15" hidden="false" customHeight="false" outlineLevel="0" collapsed="false">
      <c r="A100" s="11"/>
      <c r="B100" s="12"/>
      <c r="C100" s="12"/>
      <c r="D100" s="12"/>
      <c r="E100" s="13"/>
      <c r="F100" s="13"/>
      <c r="G100" s="13"/>
      <c r="H100" s="10" t="str">
        <f aca="false">IF(B100="","",MAX(0,E100-F100))</f>
        <v/>
      </c>
      <c r="I100" s="10" t="str">
        <f aca="false">IF(B100="","",SUMIFS('Tiền đẩy'!$H:$H,'Tiền đẩy'!$B:$B,B100))</f>
        <v/>
      </c>
      <c r="J100" s="10" t="str">
        <f aca="false">IF(B100="","",E100+G100-I100)</f>
        <v/>
      </c>
      <c r="K100" s="11"/>
      <c r="L100" s="11"/>
      <c r="M100" s="12"/>
      <c r="N100" s="12"/>
    </row>
    <row r="101" customFormat="false" ht="15" hidden="false" customHeight="false" outlineLevel="0" collapsed="false">
      <c r="A101" s="11"/>
      <c r="B101" s="12"/>
      <c r="C101" s="12"/>
      <c r="D101" s="12"/>
      <c r="E101" s="13"/>
      <c r="F101" s="13"/>
      <c r="G101" s="13"/>
      <c r="H101" s="10" t="str">
        <f aca="false">IF(B101="","",MAX(0,E101-F101))</f>
        <v/>
      </c>
      <c r="I101" s="10" t="str">
        <f aca="false">IF(B101="","",SUMIFS('Tiền đẩy'!$H:$H,'Tiền đẩy'!$B:$B,B101))</f>
        <v/>
      </c>
      <c r="J101" s="10" t="str">
        <f aca="false">IF(B101="","",E101+G101-I101)</f>
        <v/>
      </c>
      <c r="K101" s="11"/>
      <c r="L101" s="11"/>
      <c r="M101" s="12"/>
      <c r="N101" s="12"/>
    </row>
    <row r="102" customFormat="false" ht="15" hidden="false" customHeight="false" outlineLevel="0" collapsed="false">
      <c r="A102" s="11"/>
      <c r="B102" s="12"/>
      <c r="C102" s="12"/>
      <c r="D102" s="12"/>
      <c r="E102" s="13"/>
      <c r="F102" s="13"/>
      <c r="G102" s="13"/>
      <c r="H102" s="10" t="str">
        <f aca="false">IF(B102="","",MAX(0,E102-F102))</f>
        <v/>
      </c>
      <c r="I102" s="10" t="str">
        <f aca="false">IF(B102="","",SUMIFS('Tiền đẩy'!$H:$H,'Tiền đẩy'!$B:$B,B102))</f>
        <v/>
      </c>
      <c r="J102" s="10" t="str">
        <f aca="false">IF(B102="","",E102+G102-I102)</f>
        <v/>
      </c>
      <c r="K102" s="11"/>
      <c r="L102" s="11"/>
      <c r="M102" s="12"/>
      <c r="N102" s="12"/>
    </row>
    <row r="103" customFormat="false" ht="15" hidden="false" customHeight="false" outlineLevel="0" collapsed="false">
      <c r="A103" s="11"/>
      <c r="B103" s="12"/>
      <c r="C103" s="12"/>
      <c r="D103" s="12"/>
      <c r="E103" s="13"/>
      <c r="F103" s="13"/>
      <c r="G103" s="13"/>
      <c r="H103" s="10" t="str">
        <f aca="false">IF(B103="","",MAX(0,E103-F103))</f>
        <v/>
      </c>
      <c r="I103" s="10" t="str">
        <f aca="false">IF(B103="","",SUMIFS('Tiền đẩy'!$H:$H,'Tiền đẩy'!$B:$B,B103))</f>
        <v/>
      </c>
      <c r="J103" s="10" t="str">
        <f aca="false">IF(B103="","",E103+G103-I103)</f>
        <v/>
      </c>
      <c r="K103" s="11"/>
      <c r="L103" s="11"/>
      <c r="M103" s="12"/>
      <c r="N103" s="12"/>
    </row>
    <row r="104" customFormat="false" ht="15" hidden="false" customHeight="false" outlineLevel="0" collapsed="false">
      <c r="A104" s="11"/>
      <c r="B104" s="12"/>
      <c r="C104" s="12"/>
      <c r="D104" s="12"/>
      <c r="E104" s="13"/>
      <c r="F104" s="13"/>
      <c r="G104" s="13"/>
      <c r="H104" s="10" t="str">
        <f aca="false">IF(B104="","",MAX(0,E104-F104))</f>
        <v/>
      </c>
      <c r="I104" s="10" t="str">
        <f aca="false">IF(B104="","",SUMIFS('Tiền đẩy'!$H:$H,'Tiền đẩy'!$B:$B,B104))</f>
        <v/>
      </c>
      <c r="J104" s="10" t="str">
        <f aca="false">IF(B104="","",E104+G104-I104)</f>
        <v/>
      </c>
      <c r="K104" s="11"/>
      <c r="L104" s="11"/>
      <c r="M104" s="12"/>
      <c r="N104" s="12"/>
    </row>
    <row r="105" customFormat="false" ht="15" hidden="false" customHeight="false" outlineLevel="0" collapsed="false">
      <c r="A105" s="11"/>
      <c r="B105" s="12"/>
      <c r="C105" s="12"/>
      <c r="D105" s="12"/>
      <c r="E105" s="13"/>
      <c r="F105" s="13"/>
      <c r="G105" s="13"/>
      <c r="H105" s="10" t="str">
        <f aca="false">IF(B105="","",MAX(0,E105-F105))</f>
        <v/>
      </c>
      <c r="I105" s="10" t="str">
        <f aca="false">IF(B105="","",SUMIFS('Tiền đẩy'!$H:$H,'Tiền đẩy'!$B:$B,B105))</f>
        <v/>
      </c>
      <c r="J105" s="10" t="str">
        <f aca="false">IF(B105="","",E105+G105-I105)</f>
        <v/>
      </c>
      <c r="K105" s="11"/>
      <c r="L105" s="11"/>
      <c r="M105" s="12"/>
      <c r="N105" s="12"/>
    </row>
    <row r="106" customFormat="false" ht="15" hidden="false" customHeight="false" outlineLevel="0" collapsed="false">
      <c r="A106" s="11"/>
      <c r="B106" s="12"/>
      <c r="C106" s="12"/>
      <c r="D106" s="12"/>
      <c r="E106" s="13"/>
      <c r="F106" s="13"/>
      <c r="G106" s="13"/>
      <c r="H106" s="10" t="str">
        <f aca="false">IF(B106="","",MAX(0,E106-F106))</f>
        <v/>
      </c>
      <c r="I106" s="10" t="str">
        <f aca="false">IF(B106="","",SUMIFS('Tiền đẩy'!$H:$H,'Tiền đẩy'!$B:$B,B106))</f>
        <v/>
      </c>
      <c r="J106" s="10" t="str">
        <f aca="false">IF(B106="","",E106+G106-I106)</f>
        <v/>
      </c>
      <c r="K106" s="11"/>
      <c r="L106" s="11"/>
      <c r="M106" s="12"/>
      <c r="N106" s="12"/>
    </row>
    <row r="107" customFormat="false" ht="15" hidden="false" customHeight="false" outlineLevel="0" collapsed="false">
      <c r="A107" s="11"/>
      <c r="B107" s="12"/>
      <c r="C107" s="12"/>
      <c r="D107" s="12"/>
      <c r="E107" s="13"/>
      <c r="F107" s="13"/>
      <c r="G107" s="13"/>
      <c r="H107" s="10" t="str">
        <f aca="false">IF(B107="","",MAX(0,E107-F107))</f>
        <v/>
      </c>
      <c r="I107" s="10" t="str">
        <f aca="false">IF(B107="","",SUMIFS('Tiền đẩy'!$H:$H,'Tiền đẩy'!$B:$B,B107))</f>
        <v/>
      </c>
      <c r="J107" s="10" t="str">
        <f aca="false">IF(B107="","",E107+G107-I107)</f>
        <v/>
      </c>
      <c r="K107" s="11"/>
      <c r="L107" s="11"/>
      <c r="M107" s="12"/>
      <c r="N107" s="12"/>
    </row>
    <row r="108" customFormat="false" ht="15" hidden="false" customHeight="false" outlineLevel="0" collapsed="false">
      <c r="A108" s="11"/>
      <c r="B108" s="12"/>
      <c r="C108" s="12"/>
      <c r="D108" s="12"/>
      <c r="E108" s="13"/>
      <c r="F108" s="13"/>
      <c r="G108" s="13"/>
      <c r="H108" s="10" t="str">
        <f aca="false">IF(B108="","",MAX(0,E108-F108))</f>
        <v/>
      </c>
      <c r="I108" s="10" t="str">
        <f aca="false">IF(B108="","",SUMIFS('Tiền đẩy'!$H:$H,'Tiền đẩy'!$B:$B,B108))</f>
        <v/>
      </c>
      <c r="J108" s="10" t="str">
        <f aca="false">IF(B108="","",E108+G108-I108)</f>
        <v/>
      </c>
      <c r="K108" s="11"/>
      <c r="L108" s="11"/>
      <c r="M108" s="12"/>
      <c r="N108" s="12"/>
    </row>
    <row r="109" customFormat="false" ht="15" hidden="false" customHeight="false" outlineLevel="0" collapsed="false">
      <c r="A109" s="11"/>
      <c r="B109" s="12"/>
      <c r="C109" s="12"/>
      <c r="D109" s="12"/>
      <c r="E109" s="13"/>
      <c r="F109" s="13"/>
      <c r="G109" s="13"/>
      <c r="H109" s="10" t="str">
        <f aca="false">IF(B109="","",MAX(0,E109-F109))</f>
        <v/>
      </c>
      <c r="I109" s="10" t="str">
        <f aca="false">IF(B109="","",SUMIFS('Tiền đẩy'!$H:$H,'Tiền đẩy'!$B:$B,B109))</f>
        <v/>
      </c>
      <c r="J109" s="10" t="str">
        <f aca="false">IF(B109="","",E109+G109-I109)</f>
        <v/>
      </c>
      <c r="K109" s="11"/>
      <c r="L109" s="11"/>
      <c r="M109" s="12"/>
      <c r="N109" s="12"/>
    </row>
    <row r="110" customFormat="false" ht="15" hidden="false" customHeight="false" outlineLevel="0" collapsed="false">
      <c r="A110" s="11"/>
      <c r="B110" s="12"/>
      <c r="C110" s="12"/>
      <c r="D110" s="12"/>
      <c r="E110" s="13"/>
      <c r="F110" s="13"/>
      <c r="G110" s="13"/>
      <c r="H110" s="10" t="str">
        <f aca="false">IF(B110="","",MAX(0,E110-F110))</f>
        <v/>
      </c>
      <c r="I110" s="10" t="str">
        <f aca="false">IF(B110="","",SUMIFS('Tiền đẩy'!$H:$H,'Tiền đẩy'!$B:$B,B110))</f>
        <v/>
      </c>
      <c r="J110" s="10" t="str">
        <f aca="false">IF(B110="","",E110+G110-I110)</f>
        <v/>
      </c>
      <c r="K110" s="11"/>
      <c r="L110" s="11"/>
      <c r="M110" s="12"/>
      <c r="N110" s="12"/>
    </row>
    <row r="111" customFormat="false" ht="15" hidden="false" customHeight="false" outlineLevel="0" collapsed="false">
      <c r="A111" s="11"/>
      <c r="B111" s="12"/>
      <c r="C111" s="12"/>
      <c r="D111" s="12"/>
      <c r="E111" s="13"/>
      <c r="F111" s="13"/>
      <c r="G111" s="13"/>
      <c r="H111" s="10" t="str">
        <f aca="false">IF(B111="","",MAX(0,E111-F111))</f>
        <v/>
      </c>
      <c r="I111" s="10" t="str">
        <f aca="false">IF(B111="","",SUMIFS('Tiền đẩy'!$H:$H,'Tiền đẩy'!$B:$B,B111))</f>
        <v/>
      </c>
      <c r="J111" s="10" t="str">
        <f aca="false">IF(B111="","",E111+G111-I111)</f>
        <v/>
      </c>
      <c r="K111" s="11"/>
      <c r="L111" s="11"/>
      <c r="M111" s="12"/>
      <c r="N111" s="12"/>
    </row>
    <row r="112" customFormat="false" ht="15" hidden="false" customHeight="false" outlineLevel="0" collapsed="false">
      <c r="A112" s="11"/>
      <c r="B112" s="12"/>
      <c r="C112" s="12"/>
      <c r="D112" s="12"/>
      <c r="E112" s="13"/>
      <c r="F112" s="13"/>
      <c r="G112" s="13"/>
      <c r="H112" s="10" t="str">
        <f aca="false">IF(B112="","",MAX(0,E112-F112))</f>
        <v/>
      </c>
      <c r="I112" s="10" t="str">
        <f aca="false">IF(B112="","",SUMIFS('Tiền đẩy'!$H:$H,'Tiền đẩy'!$B:$B,B112))</f>
        <v/>
      </c>
      <c r="J112" s="10" t="str">
        <f aca="false">IF(B112="","",E112+G112-I112)</f>
        <v/>
      </c>
      <c r="K112" s="11"/>
      <c r="L112" s="11"/>
      <c r="M112" s="12"/>
      <c r="N112" s="12"/>
    </row>
    <row r="113" customFormat="false" ht="15" hidden="false" customHeight="false" outlineLevel="0" collapsed="false">
      <c r="A113" s="11"/>
      <c r="B113" s="12"/>
      <c r="C113" s="12"/>
      <c r="D113" s="12"/>
      <c r="E113" s="13"/>
      <c r="F113" s="13"/>
      <c r="G113" s="13"/>
      <c r="H113" s="10" t="str">
        <f aca="false">IF(B113="","",MAX(0,E113-F113))</f>
        <v/>
      </c>
      <c r="I113" s="10" t="str">
        <f aca="false">IF(B113="","",SUMIFS('Tiền đẩy'!$H:$H,'Tiền đẩy'!$B:$B,B113))</f>
        <v/>
      </c>
      <c r="J113" s="10" t="str">
        <f aca="false">IF(B113="","",E113+G113-I113)</f>
        <v/>
      </c>
      <c r="K113" s="11"/>
      <c r="L113" s="11"/>
      <c r="M113" s="12"/>
      <c r="N113" s="12"/>
    </row>
    <row r="114" customFormat="false" ht="15" hidden="false" customHeight="false" outlineLevel="0" collapsed="false">
      <c r="A114" s="11"/>
      <c r="B114" s="12"/>
      <c r="C114" s="12"/>
      <c r="D114" s="12"/>
      <c r="E114" s="13"/>
      <c r="F114" s="13"/>
      <c r="G114" s="13"/>
      <c r="H114" s="10" t="str">
        <f aca="false">IF(B114="","",MAX(0,E114-F114))</f>
        <v/>
      </c>
      <c r="I114" s="10" t="str">
        <f aca="false">IF(B114="","",SUMIFS('Tiền đẩy'!$H:$H,'Tiền đẩy'!$B:$B,B114))</f>
        <v/>
      </c>
      <c r="J114" s="10" t="str">
        <f aca="false">IF(B114="","",E114+G114-I114)</f>
        <v/>
      </c>
      <c r="K114" s="11"/>
      <c r="L114" s="11"/>
      <c r="M114" s="12"/>
      <c r="N114" s="12"/>
    </row>
    <row r="115" customFormat="false" ht="15" hidden="false" customHeight="false" outlineLevel="0" collapsed="false">
      <c r="A115" s="11"/>
      <c r="B115" s="12"/>
      <c r="C115" s="12"/>
      <c r="D115" s="12"/>
      <c r="E115" s="13"/>
      <c r="F115" s="13"/>
      <c r="G115" s="13"/>
      <c r="H115" s="10" t="str">
        <f aca="false">IF(B115="","",MAX(0,E115-F115))</f>
        <v/>
      </c>
      <c r="I115" s="10" t="str">
        <f aca="false">IF(B115="","",SUMIFS('Tiền đẩy'!$H:$H,'Tiền đẩy'!$B:$B,B115))</f>
        <v/>
      </c>
      <c r="J115" s="10" t="str">
        <f aca="false">IF(B115="","",E115+G115-I115)</f>
        <v/>
      </c>
      <c r="K115" s="11"/>
      <c r="L115" s="11"/>
      <c r="M115" s="12"/>
      <c r="N115" s="12"/>
    </row>
    <row r="116" customFormat="false" ht="15" hidden="false" customHeight="false" outlineLevel="0" collapsed="false">
      <c r="A116" s="11"/>
      <c r="B116" s="12"/>
      <c r="C116" s="12"/>
      <c r="D116" s="12"/>
      <c r="E116" s="13"/>
      <c r="F116" s="13"/>
      <c r="G116" s="13"/>
      <c r="H116" s="10" t="str">
        <f aca="false">IF(B116="","",MAX(0,E116-F116))</f>
        <v/>
      </c>
      <c r="I116" s="10" t="str">
        <f aca="false">IF(B116="","",SUMIFS('Tiền đẩy'!$H:$H,'Tiền đẩy'!$B:$B,B116))</f>
        <v/>
      </c>
      <c r="J116" s="10" t="str">
        <f aca="false">IF(B116="","",E116+G116-I116)</f>
        <v/>
      </c>
      <c r="K116" s="11"/>
      <c r="L116" s="11"/>
      <c r="M116" s="12"/>
      <c r="N116" s="12"/>
    </row>
    <row r="117" customFormat="false" ht="15" hidden="false" customHeight="false" outlineLevel="0" collapsed="false">
      <c r="A117" s="11"/>
      <c r="B117" s="12"/>
      <c r="C117" s="12"/>
      <c r="D117" s="12"/>
      <c r="E117" s="13"/>
      <c r="F117" s="13"/>
      <c r="G117" s="13"/>
      <c r="H117" s="10" t="str">
        <f aca="false">IF(B117="","",MAX(0,E117-F117))</f>
        <v/>
      </c>
      <c r="I117" s="10" t="str">
        <f aca="false">IF(B117="","",SUMIFS('Tiền đẩy'!$H:$H,'Tiền đẩy'!$B:$B,B117))</f>
        <v/>
      </c>
      <c r="J117" s="10" t="str">
        <f aca="false">IF(B117="","",E117+G117-I117)</f>
        <v/>
      </c>
      <c r="K117" s="11"/>
      <c r="L117" s="11"/>
      <c r="M117" s="12"/>
      <c r="N117" s="12"/>
    </row>
    <row r="118" customFormat="false" ht="15" hidden="false" customHeight="false" outlineLevel="0" collapsed="false">
      <c r="A118" s="11"/>
      <c r="B118" s="12"/>
      <c r="C118" s="12"/>
      <c r="D118" s="12"/>
      <c r="E118" s="13"/>
      <c r="F118" s="13"/>
      <c r="G118" s="13"/>
      <c r="H118" s="10" t="str">
        <f aca="false">IF(B118="","",MAX(0,E118-F118))</f>
        <v/>
      </c>
      <c r="I118" s="10" t="str">
        <f aca="false">IF(B118="","",SUMIFS('Tiền đẩy'!$H:$H,'Tiền đẩy'!$B:$B,B118))</f>
        <v/>
      </c>
      <c r="J118" s="10" t="str">
        <f aca="false">IF(B118="","",E118+G118-I118)</f>
        <v/>
      </c>
      <c r="K118" s="11"/>
      <c r="L118" s="11"/>
      <c r="M118" s="12"/>
      <c r="N118" s="12"/>
    </row>
    <row r="119" customFormat="false" ht="15" hidden="false" customHeight="false" outlineLevel="0" collapsed="false">
      <c r="A119" s="11"/>
      <c r="B119" s="12"/>
      <c r="C119" s="12"/>
      <c r="D119" s="12"/>
      <c r="E119" s="13"/>
      <c r="F119" s="13"/>
      <c r="G119" s="13"/>
      <c r="H119" s="10" t="str">
        <f aca="false">IF(B119="","",MAX(0,E119-F119))</f>
        <v/>
      </c>
      <c r="I119" s="10" t="str">
        <f aca="false">IF(B119="","",SUMIFS('Tiền đẩy'!$H:$H,'Tiền đẩy'!$B:$B,B119))</f>
        <v/>
      </c>
      <c r="J119" s="10" t="str">
        <f aca="false">IF(B119="","",E119+G119-I119)</f>
        <v/>
      </c>
      <c r="K119" s="11"/>
      <c r="L119" s="11"/>
      <c r="M119" s="12"/>
      <c r="N119" s="12"/>
    </row>
    <row r="120" customFormat="false" ht="15" hidden="false" customHeight="false" outlineLevel="0" collapsed="false">
      <c r="A120" s="11"/>
      <c r="B120" s="12"/>
      <c r="C120" s="12"/>
      <c r="D120" s="12"/>
      <c r="E120" s="13"/>
      <c r="F120" s="13"/>
      <c r="G120" s="13"/>
      <c r="H120" s="10" t="str">
        <f aca="false">IF(B120="","",MAX(0,E120-F120))</f>
        <v/>
      </c>
      <c r="I120" s="10" t="str">
        <f aca="false">IF(B120="","",SUMIFS('Tiền đẩy'!$H:$H,'Tiền đẩy'!$B:$B,B120))</f>
        <v/>
      </c>
      <c r="J120" s="10" t="str">
        <f aca="false">IF(B120="","",E120+G120-I120)</f>
        <v/>
      </c>
      <c r="K120" s="11"/>
      <c r="L120" s="11"/>
      <c r="M120" s="12"/>
      <c r="N120" s="12"/>
    </row>
    <row r="121" customFormat="false" ht="15" hidden="false" customHeight="false" outlineLevel="0" collapsed="false">
      <c r="A121" s="11"/>
      <c r="B121" s="12"/>
      <c r="C121" s="12"/>
      <c r="D121" s="12"/>
      <c r="E121" s="13"/>
      <c r="F121" s="13"/>
      <c r="G121" s="13"/>
      <c r="H121" s="10" t="str">
        <f aca="false">IF(B121="","",MAX(0,E121-F121))</f>
        <v/>
      </c>
      <c r="I121" s="10" t="str">
        <f aca="false">IF(B121="","",SUMIFS('Tiền đẩy'!$H:$H,'Tiền đẩy'!$B:$B,B121))</f>
        <v/>
      </c>
      <c r="J121" s="10" t="str">
        <f aca="false">IF(B121="","",E121+G121-I121)</f>
        <v/>
      </c>
      <c r="K121" s="11"/>
      <c r="L121" s="11"/>
      <c r="M121" s="12"/>
      <c r="N121" s="12"/>
    </row>
    <row r="122" customFormat="false" ht="15" hidden="false" customHeight="false" outlineLevel="0" collapsed="false">
      <c r="A122" s="11"/>
      <c r="B122" s="12"/>
      <c r="C122" s="12"/>
      <c r="D122" s="12"/>
      <c r="E122" s="13"/>
      <c r="F122" s="13"/>
      <c r="G122" s="13"/>
      <c r="H122" s="10" t="str">
        <f aca="false">IF(B122="","",MAX(0,E122-F122))</f>
        <v/>
      </c>
      <c r="I122" s="10" t="str">
        <f aca="false">IF(B122="","",SUMIFS('Tiền đẩy'!$H:$H,'Tiền đẩy'!$B:$B,B122))</f>
        <v/>
      </c>
      <c r="J122" s="10" t="str">
        <f aca="false">IF(B122="","",E122+G122-I122)</f>
        <v/>
      </c>
      <c r="K122" s="11"/>
      <c r="L122" s="11"/>
      <c r="M122" s="12"/>
      <c r="N122" s="12"/>
    </row>
    <row r="123" customFormat="false" ht="15" hidden="false" customHeight="false" outlineLevel="0" collapsed="false">
      <c r="A123" s="11"/>
      <c r="B123" s="12"/>
      <c r="C123" s="12"/>
      <c r="D123" s="12"/>
      <c r="E123" s="13"/>
      <c r="F123" s="13"/>
      <c r="G123" s="13"/>
      <c r="H123" s="10" t="str">
        <f aca="false">IF(B123="","",MAX(0,E123-F123))</f>
        <v/>
      </c>
      <c r="I123" s="10" t="str">
        <f aca="false">IF(B123="","",SUMIFS('Tiền đẩy'!$H:$H,'Tiền đẩy'!$B:$B,B123))</f>
        <v/>
      </c>
      <c r="J123" s="10" t="str">
        <f aca="false">IF(B123="","",E123+G123-I123)</f>
        <v/>
      </c>
      <c r="K123" s="11"/>
      <c r="L123" s="11"/>
      <c r="M123" s="12"/>
      <c r="N123" s="12"/>
    </row>
    <row r="124" customFormat="false" ht="15" hidden="false" customHeight="false" outlineLevel="0" collapsed="false">
      <c r="A124" s="11"/>
      <c r="B124" s="12"/>
      <c r="C124" s="12"/>
      <c r="D124" s="12"/>
      <c r="E124" s="13"/>
      <c r="F124" s="13"/>
      <c r="G124" s="13"/>
      <c r="H124" s="10" t="str">
        <f aca="false">IF(B124="","",MAX(0,E124-F124))</f>
        <v/>
      </c>
      <c r="I124" s="10" t="str">
        <f aca="false">IF(B124="","",SUMIFS('Tiền đẩy'!$H:$H,'Tiền đẩy'!$B:$B,B124))</f>
        <v/>
      </c>
      <c r="J124" s="10" t="str">
        <f aca="false">IF(B124="","",E124+G124-I124)</f>
        <v/>
      </c>
      <c r="K124" s="11"/>
      <c r="L124" s="11"/>
      <c r="M124" s="12"/>
      <c r="N124" s="12"/>
    </row>
    <row r="125" customFormat="false" ht="15" hidden="false" customHeight="false" outlineLevel="0" collapsed="false">
      <c r="A125" s="11"/>
      <c r="B125" s="12"/>
      <c r="C125" s="12"/>
      <c r="D125" s="12"/>
      <c r="E125" s="13"/>
      <c r="F125" s="13"/>
      <c r="G125" s="13"/>
      <c r="H125" s="10" t="str">
        <f aca="false">IF(B125="","",MAX(0,E125-F125))</f>
        <v/>
      </c>
      <c r="I125" s="10" t="str">
        <f aca="false">IF(B125="","",SUMIFS('Tiền đẩy'!$H:$H,'Tiền đẩy'!$B:$B,B125))</f>
        <v/>
      </c>
      <c r="J125" s="10" t="str">
        <f aca="false">IF(B125="","",E125+G125-I125)</f>
        <v/>
      </c>
      <c r="K125" s="11"/>
      <c r="L125" s="11"/>
      <c r="M125" s="12"/>
      <c r="N125" s="12"/>
    </row>
    <row r="126" customFormat="false" ht="15" hidden="false" customHeight="false" outlineLevel="0" collapsed="false">
      <c r="A126" s="11"/>
      <c r="B126" s="12"/>
      <c r="C126" s="12"/>
      <c r="D126" s="12"/>
      <c r="E126" s="13"/>
      <c r="F126" s="13"/>
      <c r="G126" s="13"/>
      <c r="H126" s="10" t="str">
        <f aca="false">IF(B126="","",MAX(0,E126-F126))</f>
        <v/>
      </c>
      <c r="I126" s="10" t="str">
        <f aca="false">IF(B126="","",SUMIFS('Tiền đẩy'!$H:$H,'Tiền đẩy'!$B:$B,B126))</f>
        <v/>
      </c>
      <c r="J126" s="10" t="str">
        <f aca="false">IF(B126="","",E126+G126-I126)</f>
        <v/>
      </c>
      <c r="K126" s="11"/>
      <c r="L126" s="11"/>
      <c r="M126" s="12"/>
      <c r="N126" s="12"/>
    </row>
    <row r="127" customFormat="false" ht="15" hidden="false" customHeight="false" outlineLevel="0" collapsed="false">
      <c r="A127" s="11"/>
      <c r="B127" s="12"/>
      <c r="C127" s="12"/>
      <c r="D127" s="12"/>
      <c r="E127" s="13"/>
      <c r="F127" s="13"/>
      <c r="G127" s="13"/>
      <c r="H127" s="10" t="str">
        <f aca="false">IF(B127="","",MAX(0,E127-F127))</f>
        <v/>
      </c>
      <c r="I127" s="10" t="str">
        <f aca="false">IF(B127="","",SUMIFS('Tiền đẩy'!$H:$H,'Tiền đẩy'!$B:$B,B127))</f>
        <v/>
      </c>
      <c r="J127" s="10" t="str">
        <f aca="false">IF(B127="","",E127+G127-I127)</f>
        <v/>
      </c>
      <c r="K127" s="11"/>
      <c r="L127" s="11"/>
      <c r="M127" s="12"/>
      <c r="N127" s="12"/>
    </row>
    <row r="128" customFormat="false" ht="15" hidden="false" customHeight="false" outlineLevel="0" collapsed="false">
      <c r="A128" s="11"/>
      <c r="B128" s="12"/>
      <c r="C128" s="12"/>
      <c r="D128" s="12"/>
      <c r="E128" s="13"/>
      <c r="F128" s="13"/>
      <c r="G128" s="13"/>
      <c r="H128" s="10" t="str">
        <f aca="false">IF(B128="","",MAX(0,E128-F128))</f>
        <v/>
      </c>
      <c r="I128" s="10" t="str">
        <f aca="false">IF(B128="","",SUMIFS('Tiền đẩy'!$H:$H,'Tiền đẩy'!$B:$B,B128))</f>
        <v/>
      </c>
      <c r="J128" s="10" t="str">
        <f aca="false">IF(B128="","",E128+G128-I128)</f>
        <v/>
      </c>
      <c r="K128" s="11"/>
      <c r="L128" s="11"/>
      <c r="M128" s="12"/>
      <c r="N128" s="12"/>
    </row>
    <row r="129" customFormat="false" ht="15" hidden="false" customHeight="false" outlineLevel="0" collapsed="false">
      <c r="A129" s="11"/>
      <c r="B129" s="12"/>
      <c r="C129" s="12"/>
      <c r="D129" s="12"/>
      <c r="E129" s="13"/>
      <c r="F129" s="13"/>
      <c r="G129" s="13"/>
      <c r="H129" s="10" t="str">
        <f aca="false">IF(B129="","",MAX(0,E129-F129))</f>
        <v/>
      </c>
      <c r="I129" s="10" t="str">
        <f aca="false">IF(B129="","",SUMIFS('Tiền đẩy'!$H:$H,'Tiền đẩy'!$B:$B,B129))</f>
        <v/>
      </c>
      <c r="J129" s="10" t="str">
        <f aca="false">IF(B129="","",E129+G129-I129)</f>
        <v/>
      </c>
      <c r="K129" s="11"/>
      <c r="L129" s="11"/>
      <c r="M129" s="12"/>
      <c r="N129" s="12"/>
    </row>
    <row r="130" customFormat="false" ht="15" hidden="false" customHeight="false" outlineLevel="0" collapsed="false">
      <c r="A130" s="11"/>
      <c r="B130" s="12"/>
      <c r="C130" s="12"/>
      <c r="D130" s="12"/>
      <c r="E130" s="13"/>
      <c r="F130" s="13"/>
      <c r="G130" s="13"/>
      <c r="H130" s="10" t="str">
        <f aca="false">IF(B130="","",MAX(0,E130-F130))</f>
        <v/>
      </c>
      <c r="I130" s="10" t="str">
        <f aca="false">IF(B130="","",SUMIFS('Tiền đẩy'!$H:$H,'Tiền đẩy'!$B:$B,B130))</f>
        <v/>
      </c>
      <c r="J130" s="10" t="str">
        <f aca="false">IF(B130="","",E130+G130-I130)</f>
        <v/>
      </c>
      <c r="K130" s="11"/>
      <c r="L130" s="11"/>
      <c r="M130" s="12"/>
      <c r="N130" s="12"/>
    </row>
    <row r="131" customFormat="false" ht="15" hidden="false" customHeight="false" outlineLevel="0" collapsed="false">
      <c r="A131" s="11"/>
      <c r="B131" s="12"/>
      <c r="C131" s="12"/>
      <c r="D131" s="12"/>
      <c r="E131" s="13"/>
      <c r="F131" s="13"/>
      <c r="G131" s="13"/>
      <c r="H131" s="10" t="str">
        <f aca="false">IF(B131="","",MAX(0,E131-F131))</f>
        <v/>
      </c>
      <c r="I131" s="10" t="str">
        <f aca="false">IF(B131="","",SUMIFS('Tiền đẩy'!$H:$H,'Tiền đẩy'!$B:$B,B131))</f>
        <v/>
      </c>
      <c r="J131" s="10" t="str">
        <f aca="false">IF(B131="","",E131+G131-I131)</f>
        <v/>
      </c>
      <c r="K131" s="11"/>
      <c r="L131" s="11"/>
      <c r="M131" s="12"/>
      <c r="N131" s="12"/>
    </row>
    <row r="132" customFormat="false" ht="15" hidden="false" customHeight="false" outlineLevel="0" collapsed="false">
      <c r="A132" s="11"/>
      <c r="B132" s="12"/>
      <c r="C132" s="12"/>
      <c r="D132" s="12"/>
      <c r="E132" s="13"/>
      <c r="F132" s="13"/>
      <c r="G132" s="13"/>
      <c r="H132" s="10" t="str">
        <f aca="false">IF(B132="","",MAX(0,E132-F132))</f>
        <v/>
      </c>
      <c r="I132" s="10" t="str">
        <f aca="false">IF(B132="","",SUMIFS('Tiền đẩy'!$H:$H,'Tiền đẩy'!$B:$B,B132))</f>
        <v/>
      </c>
      <c r="J132" s="10" t="str">
        <f aca="false">IF(B132="","",E132+G132-I132)</f>
        <v/>
      </c>
      <c r="K132" s="11"/>
      <c r="L132" s="11"/>
      <c r="M132" s="12"/>
      <c r="N132" s="12"/>
    </row>
    <row r="133" customFormat="false" ht="15" hidden="false" customHeight="false" outlineLevel="0" collapsed="false">
      <c r="A133" s="11"/>
      <c r="B133" s="12"/>
      <c r="C133" s="12"/>
      <c r="D133" s="12"/>
      <c r="E133" s="13"/>
      <c r="F133" s="13"/>
      <c r="G133" s="13"/>
      <c r="H133" s="10" t="str">
        <f aca="false">IF(B133="","",MAX(0,E133-F133))</f>
        <v/>
      </c>
      <c r="I133" s="10" t="str">
        <f aca="false">IF(B133="","",SUMIFS('Tiền đẩy'!$H:$H,'Tiền đẩy'!$B:$B,B133))</f>
        <v/>
      </c>
      <c r="J133" s="10" t="str">
        <f aca="false">IF(B133="","",E133+G133-I133)</f>
        <v/>
      </c>
      <c r="K133" s="11"/>
      <c r="L133" s="11"/>
      <c r="M133" s="12"/>
      <c r="N133" s="12"/>
    </row>
    <row r="134" customFormat="false" ht="15" hidden="false" customHeight="false" outlineLevel="0" collapsed="false">
      <c r="A134" s="11"/>
      <c r="B134" s="12"/>
      <c r="C134" s="12"/>
      <c r="D134" s="12"/>
      <c r="E134" s="13"/>
      <c r="F134" s="13"/>
      <c r="G134" s="13"/>
      <c r="H134" s="10" t="str">
        <f aca="false">IF(B134="","",MAX(0,E134-F134))</f>
        <v/>
      </c>
      <c r="I134" s="10" t="str">
        <f aca="false">IF(B134="","",SUMIFS('Tiền đẩy'!$H:$H,'Tiền đẩy'!$B:$B,B134))</f>
        <v/>
      </c>
      <c r="J134" s="10" t="str">
        <f aca="false">IF(B134="","",E134+G134-I134)</f>
        <v/>
      </c>
      <c r="K134" s="11"/>
      <c r="L134" s="11"/>
      <c r="M134" s="12"/>
      <c r="N134" s="12"/>
    </row>
    <row r="135" customFormat="false" ht="15" hidden="false" customHeight="false" outlineLevel="0" collapsed="false">
      <c r="A135" s="11"/>
      <c r="B135" s="12"/>
      <c r="C135" s="12"/>
      <c r="D135" s="12"/>
      <c r="E135" s="13"/>
      <c r="F135" s="13"/>
      <c r="G135" s="13"/>
      <c r="H135" s="10" t="str">
        <f aca="false">IF(B135="","",MAX(0,E135-F135))</f>
        <v/>
      </c>
      <c r="I135" s="10" t="str">
        <f aca="false">IF(B135="","",SUMIFS('Tiền đẩy'!$H:$H,'Tiền đẩy'!$B:$B,B135))</f>
        <v/>
      </c>
      <c r="J135" s="10" t="str">
        <f aca="false">IF(B135="","",E135+G135-I135)</f>
        <v/>
      </c>
      <c r="K135" s="11"/>
      <c r="L135" s="11"/>
      <c r="M135" s="12"/>
      <c r="N135" s="12"/>
    </row>
    <row r="136" customFormat="false" ht="15" hidden="false" customHeight="false" outlineLevel="0" collapsed="false">
      <c r="A136" s="11"/>
      <c r="B136" s="12"/>
      <c r="C136" s="12"/>
      <c r="D136" s="12"/>
      <c r="E136" s="13"/>
      <c r="F136" s="13"/>
      <c r="G136" s="13"/>
      <c r="H136" s="10" t="str">
        <f aca="false">IF(B136="","",MAX(0,E136-F136))</f>
        <v/>
      </c>
      <c r="I136" s="10" t="str">
        <f aca="false">IF(B136="","",SUMIFS('Tiền đẩy'!$H:$H,'Tiền đẩy'!$B:$B,B136))</f>
        <v/>
      </c>
      <c r="J136" s="10" t="str">
        <f aca="false">IF(B136="","",E136+G136-I136)</f>
        <v/>
      </c>
      <c r="K136" s="11"/>
      <c r="L136" s="11"/>
      <c r="M136" s="12"/>
      <c r="N136" s="12"/>
    </row>
    <row r="137" customFormat="false" ht="15" hidden="false" customHeight="false" outlineLevel="0" collapsed="false">
      <c r="A137" s="11"/>
      <c r="B137" s="12"/>
      <c r="C137" s="12"/>
      <c r="D137" s="12"/>
      <c r="E137" s="13"/>
      <c r="F137" s="13"/>
      <c r="G137" s="13"/>
      <c r="H137" s="10" t="str">
        <f aca="false">IF(B137="","",MAX(0,E137-F137))</f>
        <v/>
      </c>
      <c r="I137" s="10" t="str">
        <f aca="false">IF(B137="","",SUMIFS('Tiền đẩy'!$H:$H,'Tiền đẩy'!$B:$B,B137))</f>
        <v/>
      </c>
      <c r="J137" s="10" t="str">
        <f aca="false">IF(B137="","",E137+G137-I137)</f>
        <v/>
      </c>
      <c r="K137" s="11"/>
      <c r="L137" s="11"/>
      <c r="M137" s="12"/>
      <c r="N137" s="12"/>
    </row>
    <row r="138" customFormat="false" ht="15" hidden="false" customHeight="false" outlineLevel="0" collapsed="false">
      <c r="A138" s="11"/>
      <c r="B138" s="12"/>
      <c r="C138" s="12"/>
      <c r="D138" s="12"/>
      <c r="E138" s="13"/>
      <c r="F138" s="13"/>
      <c r="G138" s="13"/>
      <c r="H138" s="10" t="str">
        <f aca="false">IF(B138="","",MAX(0,E138-F138))</f>
        <v/>
      </c>
      <c r="I138" s="10" t="str">
        <f aca="false">IF(B138="","",SUMIFS('Tiền đẩy'!$H:$H,'Tiền đẩy'!$B:$B,B138))</f>
        <v/>
      </c>
      <c r="J138" s="10" t="str">
        <f aca="false">IF(B138="","",E138+G138-I138)</f>
        <v/>
      </c>
      <c r="K138" s="11"/>
      <c r="L138" s="11"/>
      <c r="M138" s="12"/>
      <c r="N138" s="12"/>
    </row>
    <row r="139" customFormat="false" ht="15" hidden="false" customHeight="false" outlineLevel="0" collapsed="false">
      <c r="A139" s="11"/>
      <c r="B139" s="12"/>
      <c r="C139" s="12"/>
      <c r="D139" s="12"/>
      <c r="E139" s="13"/>
      <c r="F139" s="13"/>
      <c r="G139" s="13"/>
      <c r="H139" s="10" t="str">
        <f aca="false">IF(B139="","",MAX(0,E139-F139))</f>
        <v/>
      </c>
      <c r="I139" s="10" t="str">
        <f aca="false">IF(B139="","",SUMIFS('Tiền đẩy'!$H:$H,'Tiền đẩy'!$B:$B,B139))</f>
        <v/>
      </c>
      <c r="J139" s="10" t="str">
        <f aca="false">IF(B139="","",E139+G139-I139)</f>
        <v/>
      </c>
      <c r="K139" s="11"/>
      <c r="L139" s="11"/>
      <c r="M139" s="12"/>
      <c r="N139" s="12"/>
    </row>
    <row r="140" customFormat="false" ht="15" hidden="false" customHeight="false" outlineLevel="0" collapsed="false">
      <c r="A140" s="11"/>
      <c r="B140" s="12"/>
      <c r="C140" s="12"/>
      <c r="D140" s="12"/>
      <c r="E140" s="13"/>
      <c r="F140" s="13"/>
      <c r="G140" s="13"/>
      <c r="H140" s="10" t="str">
        <f aca="false">IF(B140="","",MAX(0,E140-F140))</f>
        <v/>
      </c>
      <c r="I140" s="10" t="str">
        <f aca="false">IF(B140="","",SUMIFS('Tiền đẩy'!$H:$H,'Tiền đẩy'!$B:$B,B140))</f>
        <v/>
      </c>
      <c r="J140" s="10" t="str">
        <f aca="false">IF(B140="","",E140+G140-I140)</f>
        <v/>
      </c>
      <c r="K140" s="11"/>
      <c r="L140" s="11"/>
      <c r="M140" s="12"/>
      <c r="N140" s="12"/>
    </row>
    <row r="141" customFormat="false" ht="15" hidden="false" customHeight="false" outlineLevel="0" collapsed="false">
      <c r="A141" s="11"/>
      <c r="B141" s="12"/>
      <c r="C141" s="12"/>
      <c r="D141" s="12"/>
      <c r="E141" s="13"/>
      <c r="F141" s="13"/>
      <c r="G141" s="13"/>
      <c r="H141" s="10" t="str">
        <f aca="false">IF(B141="","",MAX(0,E141-F141))</f>
        <v/>
      </c>
      <c r="I141" s="10" t="str">
        <f aca="false">IF(B141="","",SUMIFS('Tiền đẩy'!$H:$H,'Tiền đẩy'!$B:$B,B141))</f>
        <v/>
      </c>
      <c r="J141" s="10" t="str">
        <f aca="false">IF(B141="","",E141+G141-I141)</f>
        <v/>
      </c>
      <c r="K141" s="11"/>
      <c r="L141" s="11"/>
      <c r="M141" s="12"/>
      <c r="N141" s="12"/>
    </row>
    <row r="142" customFormat="false" ht="15" hidden="false" customHeight="false" outlineLevel="0" collapsed="false">
      <c r="A142" s="11"/>
      <c r="B142" s="12"/>
      <c r="C142" s="12"/>
      <c r="D142" s="12"/>
      <c r="E142" s="13"/>
      <c r="F142" s="13"/>
      <c r="G142" s="13"/>
      <c r="H142" s="10" t="str">
        <f aca="false">IF(B142="","",MAX(0,E142-F142))</f>
        <v/>
      </c>
      <c r="I142" s="10" t="str">
        <f aca="false">IF(B142="","",SUMIFS('Tiền đẩy'!$H:$H,'Tiền đẩy'!$B:$B,B142))</f>
        <v/>
      </c>
      <c r="J142" s="10" t="str">
        <f aca="false">IF(B142="","",E142+G142-I142)</f>
        <v/>
      </c>
      <c r="K142" s="11"/>
      <c r="L142" s="11"/>
      <c r="M142" s="12"/>
      <c r="N142" s="12"/>
    </row>
    <row r="143" customFormat="false" ht="15" hidden="false" customHeight="false" outlineLevel="0" collapsed="false">
      <c r="A143" s="11"/>
      <c r="B143" s="12"/>
      <c r="C143" s="12"/>
      <c r="D143" s="12"/>
      <c r="E143" s="13"/>
      <c r="F143" s="13"/>
      <c r="G143" s="13"/>
      <c r="H143" s="10" t="str">
        <f aca="false">IF(B143="","",MAX(0,E143-F143))</f>
        <v/>
      </c>
      <c r="I143" s="10" t="str">
        <f aca="false">IF(B143="","",SUMIFS('Tiền đẩy'!$H:$H,'Tiền đẩy'!$B:$B,B143))</f>
        <v/>
      </c>
      <c r="J143" s="10" t="str">
        <f aca="false">IF(B143="","",E143+G143-I143)</f>
        <v/>
      </c>
      <c r="K143" s="11"/>
      <c r="L143" s="11"/>
      <c r="M143" s="12"/>
      <c r="N143" s="12"/>
    </row>
    <row r="144" customFormat="false" ht="15" hidden="false" customHeight="false" outlineLevel="0" collapsed="false">
      <c r="A144" s="11"/>
      <c r="B144" s="12"/>
      <c r="C144" s="12"/>
      <c r="D144" s="12"/>
      <c r="E144" s="13"/>
      <c r="F144" s="13"/>
      <c r="G144" s="13"/>
      <c r="H144" s="10" t="str">
        <f aca="false">IF(B144="","",MAX(0,E144-F144))</f>
        <v/>
      </c>
      <c r="I144" s="10" t="str">
        <f aca="false">IF(B144="","",SUMIFS('Tiền đẩy'!$H:$H,'Tiền đẩy'!$B:$B,B144))</f>
        <v/>
      </c>
      <c r="J144" s="10" t="str">
        <f aca="false">IF(B144="","",E144+G144-I144)</f>
        <v/>
      </c>
      <c r="K144" s="11"/>
      <c r="L144" s="11"/>
      <c r="M144" s="12"/>
      <c r="N144" s="12"/>
    </row>
    <row r="145" customFormat="false" ht="15" hidden="false" customHeight="false" outlineLevel="0" collapsed="false">
      <c r="A145" s="11"/>
      <c r="B145" s="12"/>
      <c r="C145" s="12"/>
      <c r="D145" s="12"/>
      <c r="E145" s="13"/>
      <c r="F145" s="13"/>
      <c r="G145" s="13"/>
      <c r="H145" s="10" t="str">
        <f aca="false">IF(B145="","",MAX(0,E145-F145))</f>
        <v/>
      </c>
      <c r="I145" s="10" t="str">
        <f aca="false">IF(B145="","",SUMIFS('Tiền đẩy'!$H:$H,'Tiền đẩy'!$B:$B,B145))</f>
        <v/>
      </c>
      <c r="J145" s="10" t="str">
        <f aca="false">IF(B145="","",E145+G145-I145)</f>
        <v/>
      </c>
      <c r="K145" s="11"/>
      <c r="L145" s="11"/>
      <c r="M145" s="12"/>
      <c r="N145" s="12"/>
    </row>
    <row r="146" customFormat="false" ht="15" hidden="false" customHeight="false" outlineLevel="0" collapsed="false">
      <c r="A146" s="11"/>
      <c r="B146" s="12"/>
      <c r="C146" s="12"/>
      <c r="D146" s="12"/>
      <c r="E146" s="13"/>
      <c r="F146" s="13"/>
      <c r="G146" s="13"/>
      <c r="H146" s="10" t="str">
        <f aca="false">IF(B146="","",MAX(0,E146-F146))</f>
        <v/>
      </c>
      <c r="I146" s="10" t="str">
        <f aca="false">IF(B146="","",SUMIFS('Tiền đẩy'!$H:$H,'Tiền đẩy'!$B:$B,B146))</f>
        <v/>
      </c>
      <c r="J146" s="10" t="str">
        <f aca="false">IF(B146="","",E146+G146-I146)</f>
        <v/>
      </c>
      <c r="K146" s="11"/>
      <c r="L146" s="11"/>
      <c r="M146" s="12"/>
      <c r="N146" s="12"/>
    </row>
    <row r="147" customFormat="false" ht="15" hidden="false" customHeight="false" outlineLevel="0" collapsed="false">
      <c r="A147" s="11"/>
      <c r="B147" s="12"/>
      <c r="C147" s="12"/>
      <c r="D147" s="12"/>
      <c r="E147" s="13"/>
      <c r="F147" s="13"/>
      <c r="G147" s="13"/>
      <c r="H147" s="10" t="str">
        <f aca="false">IF(B147="","",MAX(0,E147-F147))</f>
        <v/>
      </c>
      <c r="I147" s="10" t="str">
        <f aca="false">IF(B147="","",SUMIFS('Tiền đẩy'!$H:$H,'Tiền đẩy'!$B:$B,B147))</f>
        <v/>
      </c>
      <c r="J147" s="10" t="str">
        <f aca="false">IF(B147="","",E147+G147-I147)</f>
        <v/>
      </c>
      <c r="K147" s="11"/>
      <c r="L147" s="11"/>
      <c r="M147" s="12"/>
      <c r="N147" s="12"/>
    </row>
    <row r="148" customFormat="false" ht="15" hidden="false" customHeight="false" outlineLevel="0" collapsed="false">
      <c r="A148" s="11"/>
      <c r="B148" s="12"/>
      <c r="C148" s="12"/>
      <c r="D148" s="12"/>
      <c r="E148" s="13"/>
      <c r="F148" s="13"/>
      <c r="G148" s="13"/>
      <c r="H148" s="10" t="str">
        <f aca="false">IF(B148="","",MAX(0,E148-F148))</f>
        <v/>
      </c>
      <c r="I148" s="10" t="str">
        <f aca="false">IF(B148="","",SUMIFS('Tiền đẩy'!$H:$H,'Tiền đẩy'!$B:$B,B148))</f>
        <v/>
      </c>
      <c r="J148" s="10" t="str">
        <f aca="false">IF(B148="","",E148+G148-I148)</f>
        <v/>
      </c>
      <c r="K148" s="11"/>
      <c r="L148" s="11"/>
      <c r="M148" s="12"/>
      <c r="N148" s="12"/>
    </row>
    <row r="149" customFormat="false" ht="15" hidden="false" customHeight="false" outlineLevel="0" collapsed="false">
      <c r="A149" s="11"/>
      <c r="B149" s="12"/>
      <c r="C149" s="12"/>
      <c r="D149" s="12"/>
      <c r="E149" s="13"/>
      <c r="F149" s="13"/>
      <c r="G149" s="13"/>
      <c r="H149" s="10" t="str">
        <f aca="false">IF(B149="","",MAX(0,E149-F149))</f>
        <v/>
      </c>
      <c r="I149" s="10" t="str">
        <f aca="false">IF(B149="","",SUMIFS('Tiền đẩy'!$H:$H,'Tiền đẩy'!$B:$B,B149))</f>
        <v/>
      </c>
      <c r="J149" s="10" t="str">
        <f aca="false">IF(B149="","",E149+G149-I149)</f>
        <v/>
      </c>
      <c r="K149" s="11"/>
      <c r="L149" s="11"/>
      <c r="M149" s="12"/>
      <c r="N149" s="12"/>
    </row>
    <row r="150" customFormat="false" ht="15" hidden="false" customHeight="false" outlineLevel="0" collapsed="false">
      <c r="A150" s="11"/>
      <c r="B150" s="12"/>
      <c r="C150" s="12"/>
      <c r="D150" s="12"/>
      <c r="E150" s="13"/>
      <c r="F150" s="13"/>
      <c r="G150" s="13"/>
      <c r="H150" s="10" t="str">
        <f aca="false">IF(B150="","",MAX(0,E150-F150))</f>
        <v/>
      </c>
      <c r="I150" s="10" t="str">
        <f aca="false">IF(B150="","",SUMIFS('Tiền đẩy'!$H:$H,'Tiền đẩy'!$B:$B,B150))</f>
        <v/>
      </c>
      <c r="J150" s="10" t="str">
        <f aca="false">IF(B150="","",E150+G150-I150)</f>
        <v/>
      </c>
      <c r="K150" s="11"/>
      <c r="L150" s="11"/>
      <c r="M150" s="12"/>
      <c r="N150" s="12"/>
    </row>
    <row r="151" customFormat="false" ht="15" hidden="false" customHeight="false" outlineLevel="0" collapsed="false">
      <c r="A151" s="11"/>
      <c r="B151" s="12"/>
      <c r="C151" s="12"/>
      <c r="D151" s="12"/>
      <c r="E151" s="13"/>
      <c r="F151" s="13"/>
      <c r="G151" s="13"/>
      <c r="H151" s="10" t="str">
        <f aca="false">IF(B151="","",MAX(0,E151-F151))</f>
        <v/>
      </c>
      <c r="I151" s="10" t="str">
        <f aca="false">IF(B151="","",SUMIFS('Tiền đẩy'!$H:$H,'Tiền đẩy'!$B:$B,B151))</f>
        <v/>
      </c>
      <c r="J151" s="10" t="str">
        <f aca="false">IF(B151="","",E151+G151-I151)</f>
        <v/>
      </c>
      <c r="K151" s="11"/>
      <c r="L151" s="11"/>
      <c r="M151" s="12"/>
      <c r="N151" s="12"/>
    </row>
    <row r="152" customFormat="false" ht="15" hidden="false" customHeight="false" outlineLevel="0" collapsed="false">
      <c r="A152" s="11"/>
      <c r="B152" s="12"/>
      <c r="C152" s="12"/>
      <c r="D152" s="12"/>
      <c r="E152" s="13"/>
      <c r="F152" s="13"/>
      <c r="G152" s="13"/>
      <c r="H152" s="10" t="str">
        <f aca="false">IF(B152="","",MAX(0,E152-F152))</f>
        <v/>
      </c>
      <c r="I152" s="10" t="str">
        <f aca="false">IF(B152="","",SUMIFS('Tiền đẩy'!$H:$H,'Tiền đẩy'!$B:$B,B152))</f>
        <v/>
      </c>
      <c r="J152" s="10" t="str">
        <f aca="false">IF(B152="","",E152+G152-I152)</f>
        <v/>
      </c>
      <c r="K152" s="11"/>
      <c r="L152" s="11"/>
      <c r="M152" s="12"/>
      <c r="N152" s="12"/>
    </row>
    <row r="153" customFormat="false" ht="15" hidden="false" customHeight="false" outlineLevel="0" collapsed="false">
      <c r="A153" s="11"/>
      <c r="B153" s="12"/>
      <c r="C153" s="12"/>
      <c r="D153" s="12"/>
      <c r="E153" s="13"/>
      <c r="F153" s="13"/>
      <c r="G153" s="13"/>
      <c r="H153" s="10" t="str">
        <f aca="false">IF(B153="","",MAX(0,E153-F153))</f>
        <v/>
      </c>
      <c r="I153" s="10" t="str">
        <f aca="false">IF(B153="","",SUMIFS('Tiền đẩy'!$H:$H,'Tiền đẩy'!$B:$B,B153))</f>
        <v/>
      </c>
      <c r="J153" s="10" t="str">
        <f aca="false">IF(B153="","",E153+G153-I153)</f>
        <v/>
      </c>
      <c r="K153" s="11"/>
      <c r="L153" s="11"/>
      <c r="M153" s="12"/>
      <c r="N153" s="12"/>
    </row>
    <row r="154" customFormat="false" ht="15" hidden="false" customHeight="false" outlineLevel="0" collapsed="false">
      <c r="A154" s="11"/>
      <c r="B154" s="12"/>
      <c r="C154" s="12"/>
      <c r="D154" s="12"/>
      <c r="E154" s="13"/>
      <c r="F154" s="13"/>
      <c r="G154" s="13"/>
      <c r="H154" s="10" t="str">
        <f aca="false">IF(B154="","",MAX(0,E154-F154))</f>
        <v/>
      </c>
      <c r="I154" s="10" t="str">
        <f aca="false">IF(B154="","",SUMIFS('Tiền đẩy'!$H:$H,'Tiền đẩy'!$B:$B,B154))</f>
        <v/>
      </c>
      <c r="J154" s="10" t="str">
        <f aca="false">IF(B154="","",E154+G154-I154)</f>
        <v/>
      </c>
      <c r="K154" s="11"/>
      <c r="L154" s="11"/>
      <c r="M154" s="12"/>
      <c r="N154" s="12"/>
    </row>
    <row r="155" customFormat="false" ht="15" hidden="false" customHeight="false" outlineLevel="0" collapsed="false">
      <c r="A155" s="11"/>
      <c r="B155" s="12"/>
      <c r="C155" s="12"/>
      <c r="D155" s="12"/>
      <c r="E155" s="13"/>
      <c r="F155" s="13"/>
      <c r="G155" s="13"/>
      <c r="H155" s="10" t="str">
        <f aca="false">IF(B155="","",MAX(0,E155-F155))</f>
        <v/>
      </c>
      <c r="I155" s="10" t="str">
        <f aca="false">IF(B155="","",SUMIFS('Tiền đẩy'!$H:$H,'Tiền đẩy'!$B:$B,B155))</f>
        <v/>
      </c>
      <c r="J155" s="10" t="str">
        <f aca="false">IF(B155="","",E155+G155-I155)</f>
        <v/>
      </c>
      <c r="K155" s="11"/>
      <c r="L155" s="11"/>
      <c r="M155" s="12"/>
      <c r="N155" s="12"/>
    </row>
    <row r="156" customFormat="false" ht="15" hidden="false" customHeight="false" outlineLevel="0" collapsed="false">
      <c r="A156" s="11"/>
      <c r="B156" s="12"/>
      <c r="C156" s="12"/>
      <c r="D156" s="12"/>
      <c r="E156" s="13"/>
      <c r="F156" s="13"/>
      <c r="G156" s="13"/>
      <c r="H156" s="10" t="str">
        <f aca="false">IF(B156="","",MAX(0,E156-F156))</f>
        <v/>
      </c>
      <c r="I156" s="10" t="str">
        <f aca="false">IF(B156="","",SUMIFS('Tiền đẩy'!$H:$H,'Tiền đẩy'!$B:$B,B156))</f>
        <v/>
      </c>
      <c r="J156" s="10" t="str">
        <f aca="false">IF(B156="","",E156+G156-I156)</f>
        <v/>
      </c>
      <c r="K156" s="11"/>
      <c r="L156" s="11"/>
      <c r="M156" s="12"/>
      <c r="N156" s="12"/>
    </row>
    <row r="157" customFormat="false" ht="15" hidden="false" customHeight="false" outlineLevel="0" collapsed="false">
      <c r="A157" s="11"/>
      <c r="B157" s="12"/>
      <c r="C157" s="12"/>
      <c r="D157" s="12"/>
      <c r="E157" s="13"/>
      <c r="F157" s="13"/>
      <c r="G157" s="13"/>
      <c r="H157" s="10" t="str">
        <f aca="false">IF(B157="","",MAX(0,E157-F157))</f>
        <v/>
      </c>
      <c r="I157" s="10" t="str">
        <f aca="false">IF(B157="","",SUMIFS('Tiền đẩy'!$H:$H,'Tiền đẩy'!$B:$B,B157))</f>
        <v/>
      </c>
      <c r="J157" s="10" t="str">
        <f aca="false">IF(B157="","",E157+G157-I157)</f>
        <v/>
      </c>
      <c r="K157" s="11"/>
      <c r="L157" s="11"/>
      <c r="M157" s="12"/>
      <c r="N157" s="12"/>
    </row>
    <row r="158" customFormat="false" ht="15" hidden="false" customHeight="false" outlineLevel="0" collapsed="false">
      <c r="A158" s="11"/>
      <c r="B158" s="12"/>
      <c r="C158" s="12"/>
      <c r="D158" s="12"/>
      <c r="E158" s="13"/>
      <c r="F158" s="13"/>
      <c r="G158" s="13"/>
      <c r="H158" s="10" t="str">
        <f aca="false">IF(B158="","",MAX(0,E158-F158))</f>
        <v/>
      </c>
      <c r="I158" s="10" t="str">
        <f aca="false">IF(B158="","",SUMIFS('Tiền đẩy'!$H:$H,'Tiền đẩy'!$B:$B,B158))</f>
        <v/>
      </c>
      <c r="J158" s="10" t="str">
        <f aca="false">IF(B158="","",E158+G158-I158)</f>
        <v/>
      </c>
      <c r="K158" s="11"/>
      <c r="L158" s="11"/>
      <c r="M158" s="12"/>
      <c r="N158" s="12"/>
    </row>
    <row r="159" customFormat="false" ht="15" hidden="false" customHeight="false" outlineLevel="0" collapsed="false">
      <c r="A159" s="11"/>
      <c r="B159" s="12"/>
      <c r="C159" s="12"/>
      <c r="D159" s="12"/>
      <c r="E159" s="13"/>
      <c r="F159" s="13"/>
      <c r="G159" s="13"/>
      <c r="H159" s="10" t="str">
        <f aca="false">IF(B159="","",MAX(0,E159-F159))</f>
        <v/>
      </c>
      <c r="I159" s="10" t="str">
        <f aca="false">IF(B159="","",SUMIFS('Tiền đẩy'!$H:$H,'Tiền đẩy'!$B:$B,B159))</f>
        <v/>
      </c>
      <c r="J159" s="10" t="str">
        <f aca="false">IF(B159="","",E159+G159-I159)</f>
        <v/>
      </c>
      <c r="K159" s="11"/>
      <c r="L159" s="11"/>
      <c r="M159" s="12"/>
      <c r="N159" s="12"/>
    </row>
    <row r="160" customFormat="false" ht="15" hidden="false" customHeight="false" outlineLevel="0" collapsed="false">
      <c r="A160" s="11"/>
      <c r="B160" s="12"/>
      <c r="C160" s="12"/>
      <c r="D160" s="12"/>
      <c r="E160" s="13"/>
      <c r="F160" s="13"/>
      <c r="G160" s="13"/>
      <c r="H160" s="10" t="str">
        <f aca="false">IF(B160="","",MAX(0,E160-F160))</f>
        <v/>
      </c>
      <c r="I160" s="10" t="str">
        <f aca="false">IF(B160="","",SUMIFS('Tiền đẩy'!$H:$H,'Tiền đẩy'!$B:$B,B160))</f>
        <v/>
      </c>
      <c r="J160" s="10" t="str">
        <f aca="false">IF(B160="","",E160+G160-I160)</f>
        <v/>
      </c>
      <c r="K160" s="11"/>
      <c r="L160" s="11"/>
      <c r="M160" s="12"/>
      <c r="N160" s="12"/>
    </row>
    <row r="161" customFormat="false" ht="15" hidden="false" customHeight="false" outlineLevel="0" collapsed="false">
      <c r="A161" s="11"/>
      <c r="B161" s="12"/>
      <c r="C161" s="12"/>
      <c r="D161" s="12"/>
      <c r="E161" s="13"/>
      <c r="F161" s="13"/>
      <c r="G161" s="13"/>
      <c r="H161" s="10" t="str">
        <f aca="false">IF(B161="","",MAX(0,E161-F161))</f>
        <v/>
      </c>
      <c r="I161" s="10" t="str">
        <f aca="false">IF(B161="","",SUMIFS('Tiền đẩy'!$H:$H,'Tiền đẩy'!$B:$B,B161))</f>
        <v/>
      </c>
      <c r="J161" s="10" t="str">
        <f aca="false">IF(B161="","",E161+G161-I161)</f>
        <v/>
      </c>
      <c r="K161" s="11"/>
      <c r="L161" s="11"/>
      <c r="M161" s="12"/>
      <c r="N161" s="12"/>
    </row>
    <row r="162" customFormat="false" ht="15" hidden="false" customHeight="false" outlineLevel="0" collapsed="false">
      <c r="A162" s="11"/>
      <c r="B162" s="12"/>
      <c r="C162" s="12"/>
      <c r="D162" s="12"/>
      <c r="E162" s="13"/>
      <c r="F162" s="13"/>
      <c r="G162" s="13"/>
      <c r="H162" s="10" t="str">
        <f aca="false">IF(B162="","",MAX(0,E162-F162))</f>
        <v/>
      </c>
      <c r="I162" s="10" t="str">
        <f aca="false">IF(B162="","",SUMIFS('Tiền đẩy'!$H:$H,'Tiền đẩy'!$B:$B,B162))</f>
        <v/>
      </c>
      <c r="J162" s="10" t="str">
        <f aca="false">IF(B162="","",E162+G162-I162)</f>
        <v/>
      </c>
      <c r="K162" s="11"/>
      <c r="L162" s="11"/>
      <c r="M162" s="12"/>
      <c r="N162" s="12"/>
    </row>
    <row r="163" customFormat="false" ht="15" hidden="false" customHeight="false" outlineLevel="0" collapsed="false">
      <c r="A163" s="11"/>
      <c r="B163" s="12"/>
      <c r="C163" s="12"/>
      <c r="D163" s="12"/>
      <c r="E163" s="13"/>
      <c r="F163" s="13"/>
      <c r="G163" s="13"/>
      <c r="H163" s="10" t="str">
        <f aca="false">IF(B163="","",MAX(0,E163-F163))</f>
        <v/>
      </c>
      <c r="I163" s="10" t="str">
        <f aca="false">IF(B163="","",SUMIFS('Tiền đẩy'!$H:$H,'Tiền đẩy'!$B:$B,B163))</f>
        <v/>
      </c>
      <c r="J163" s="10" t="str">
        <f aca="false">IF(B163="","",E163+G163-I163)</f>
        <v/>
      </c>
      <c r="K163" s="11"/>
      <c r="L163" s="11"/>
      <c r="M163" s="12"/>
      <c r="N163" s="12"/>
    </row>
    <row r="164" customFormat="false" ht="15" hidden="false" customHeight="false" outlineLevel="0" collapsed="false">
      <c r="A164" s="11"/>
      <c r="B164" s="12"/>
      <c r="C164" s="12"/>
      <c r="D164" s="12"/>
      <c r="E164" s="13"/>
      <c r="F164" s="13"/>
      <c r="G164" s="13"/>
      <c r="H164" s="10" t="str">
        <f aca="false">IF(B164="","",MAX(0,E164-F164))</f>
        <v/>
      </c>
      <c r="I164" s="10" t="str">
        <f aca="false">IF(B164="","",SUMIFS('Tiền đẩy'!$H:$H,'Tiền đẩy'!$B:$B,B164))</f>
        <v/>
      </c>
      <c r="J164" s="10" t="str">
        <f aca="false">IF(B164="","",E164+G164-I164)</f>
        <v/>
      </c>
      <c r="K164" s="11"/>
      <c r="L164" s="11"/>
      <c r="M164" s="12"/>
      <c r="N164" s="12"/>
    </row>
    <row r="165" customFormat="false" ht="15" hidden="false" customHeight="false" outlineLevel="0" collapsed="false">
      <c r="A165" s="11"/>
      <c r="B165" s="12"/>
      <c r="C165" s="12"/>
      <c r="D165" s="12"/>
      <c r="E165" s="13"/>
      <c r="F165" s="13"/>
      <c r="G165" s="13"/>
      <c r="H165" s="10" t="str">
        <f aca="false">IF(B165="","",MAX(0,E165-F165))</f>
        <v/>
      </c>
      <c r="I165" s="10" t="str">
        <f aca="false">IF(B165="","",SUMIFS('Tiền đẩy'!$H:$H,'Tiền đẩy'!$B:$B,B165))</f>
        <v/>
      </c>
      <c r="J165" s="10" t="str">
        <f aca="false">IF(B165="","",E165+G165-I165)</f>
        <v/>
      </c>
      <c r="K165" s="11"/>
      <c r="L165" s="11"/>
      <c r="M165" s="12"/>
      <c r="N165" s="12"/>
    </row>
    <row r="166" customFormat="false" ht="15" hidden="false" customHeight="false" outlineLevel="0" collapsed="false">
      <c r="A166" s="11"/>
      <c r="B166" s="12"/>
      <c r="C166" s="12"/>
      <c r="D166" s="12"/>
      <c r="E166" s="13"/>
      <c r="F166" s="13"/>
      <c r="G166" s="13"/>
      <c r="H166" s="10" t="str">
        <f aca="false">IF(B166="","",MAX(0,E166-F166))</f>
        <v/>
      </c>
      <c r="I166" s="10" t="str">
        <f aca="false">IF(B166="","",SUMIFS('Tiền đẩy'!$H:$H,'Tiền đẩy'!$B:$B,B166))</f>
        <v/>
      </c>
      <c r="J166" s="10" t="str">
        <f aca="false">IF(B166="","",E166+G166-I166)</f>
        <v/>
      </c>
      <c r="K166" s="11"/>
      <c r="L166" s="11"/>
      <c r="M166" s="12"/>
      <c r="N166" s="12"/>
    </row>
    <row r="167" customFormat="false" ht="15" hidden="false" customHeight="false" outlineLevel="0" collapsed="false">
      <c r="A167" s="11"/>
      <c r="B167" s="12"/>
      <c r="C167" s="12"/>
      <c r="D167" s="12"/>
      <c r="E167" s="13"/>
      <c r="F167" s="13"/>
      <c r="G167" s="13"/>
      <c r="H167" s="10" t="str">
        <f aca="false">IF(B167="","",MAX(0,E167-F167))</f>
        <v/>
      </c>
      <c r="I167" s="10" t="str">
        <f aca="false">IF(B167="","",SUMIFS('Tiền đẩy'!$H:$H,'Tiền đẩy'!$B:$B,B167))</f>
        <v/>
      </c>
      <c r="J167" s="10" t="str">
        <f aca="false">IF(B167="","",E167+G167-I167)</f>
        <v/>
      </c>
      <c r="K167" s="11"/>
      <c r="L167" s="11"/>
      <c r="M167" s="12"/>
      <c r="N167" s="12"/>
    </row>
    <row r="168" customFormat="false" ht="15" hidden="false" customHeight="false" outlineLevel="0" collapsed="false">
      <c r="A168" s="11"/>
      <c r="B168" s="12"/>
      <c r="C168" s="12"/>
      <c r="D168" s="12"/>
      <c r="E168" s="13"/>
      <c r="F168" s="13"/>
      <c r="G168" s="13"/>
      <c r="H168" s="10" t="str">
        <f aca="false">IF(B168="","",MAX(0,E168-F168))</f>
        <v/>
      </c>
      <c r="I168" s="10" t="str">
        <f aca="false">IF(B168="","",SUMIFS('Tiền đẩy'!$H:$H,'Tiền đẩy'!$B:$B,B168))</f>
        <v/>
      </c>
      <c r="J168" s="10" t="str">
        <f aca="false">IF(B168="","",E168+G168-I168)</f>
        <v/>
      </c>
      <c r="K168" s="11"/>
      <c r="L168" s="11"/>
      <c r="M168" s="12"/>
      <c r="N168" s="12"/>
    </row>
    <row r="169" customFormat="false" ht="15" hidden="false" customHeight="false" outlineLevel="0" collapsed="false">
      <c r="A169" s="11"/>
      <c r="B169" s="12"/>
      <c r="C169" s="12"/>
      <c r="D169" s="12"/>
      <c r="E169" s="13"/>
      <c r="F169" s="13"/>
      <c r="G169" s="13"/>
      <c r="H169" s="10" t="str">
        <f aca="false">IF(B169="","",MAX(0,E169-F169))</f>
        <v/>
      </c>
      <c r="I169" s="10" t="str">
        <f aca="false">IF(B169="","",SUMIFS('Tiền đẩy'!$H:$H,'Tiền đẩy'!$B:$B,B169))</f>
        <v/>
      </c>
      <c r="J169" s="10" t="str">
        <f aca="false">IF(B169="","",E169+G169-I169)</f>
        <v/>
      </c>
      <c r="K169" s="11"/>
      <c r="L169" s="11"/>
      <c r="M169" s="12"/>
      <c r="N169" s="12"/>
    </row>
    <row r="170" customFormat="false" ht="15" hidden="false" customHeight="false" outlineLevel="0" collapsed="false">
      <c r="A170" s="11"/>
      <c r="B170" s="12"/>
      <c r="C170" s="12"/>
      <c r="D170" s="12"/>
      <c r="E170" s="13"/>
      <c r="F170" s="13"/>
      <c r="G170" s="13"/>
      <c r="H170" s="10" t="str">
        <f aca="false">IF(B170="","",MAX(0,E170-F170))</f>
        <v/>
      </c>
      <c r="I170" s="10" t="str">
        <f aca="false">IF(B170="","",SUMIFS('Tiền đẩy'!$H:$H,'Tiền đẩy'!$B:$B,B170))</f>
        <v/>
      </c>
      <c r="J170" s="10" t="str">
        <f aca="false">IF(B170="","",E170+G170-I170)</f>
        <v/>
      </c>
      <c r="K170" s="11"/>
      <c r="L170" s="11"/>
      <c r="M170" s="12"/>
      <c r="N170" s="12"/>
    </row>
    <row r="171" customFormat="false" ht="15" hidden="false" customHeight="false" outlineLevel="0" collapsed="false">
      <c r="A171" s="11"/>
      <c r="B171" s="12"/>
      <c r="C171" s="12"/>
      <c r="D171" s="12"/>
      <c r="E171" s="13"/>
      <c r="F171" s="13"/>
      <c r="G171" s="13"/>
      <c r="H171" s="10" t="str">
        <f aca="false">IF(B171="","",MAX(0,E171-F171))</f>
        <v/>
      </c>
      <c r="I171" s="10" t="str">
        <f aca="false">IF(B171="","",SUMIFS('Tiền đẩy'!$H:$H,'Tiền đẩy'!$B:$B,B171))</f>
        <v/>
      </c>
      <c r="J171" s="10" t="str">
        <f aca="false">IF(B171="","",E171+G171-I171)</f>
        <v/>
      </c>
      <c r="K171" s="11"/>
      <c r="L171" s="11"/>
      <c r="M171" s="12"/>
      <c r="N171" s="12"/>
    </row>
    <row r="172" customFormat="false" ht="15" hidden="false" customHeight="false" outlineLevel="0" collapsed="false">
      <c r="A172" s="11"/>
      <c r="B172" s="12"/>
      <c r="C172" s="12"/>
      <c r="D172" s="12"/>
      <c r="E172" s="13"/>
      <c r="F172" s="13"/>
      <c r="G172" s="13"/>
      <c r="H172" s="10" t="str">
        <f aca="false">IF(B172="","",MAX(0,E172-F172))</f>
        <v/>
      </c>
      <c r="I172" s="10" t="str">
        <f aca="false">IF(B172="","",SUMIFS('Tiền đẩy'!$H:$H,'Tiền đẩy'!$B:$B,B172))</f>
        <v/>
      </c>
      <c r="J172" s="10" t="str">
        <f aca="false">IF(B172="","",E172+G172-I172)</f>
        <v/>
      </c>
      <c r="K172" s="11"/>
      <c r="L172" s="11"/>
      <c r="M172" s="12"/>
      <c r="N172" s="12"/>
    </row>
    <row r="173" customFormat="false" ht="15" hidden="false" customHeight="false" outlineLevel="0" collapsed="false">
      <c r="A173" s="11"/>
      <c r="B173" s="12"/>
      <c r="C173" s="12"/>
      <c r="D173" s="12"/>
      <c r="E173" s="13"/>
      <c r="F173" s="13"/>
      <c r="G173" s="13"/>
      <c r="H173" s="10" t="str">
        <f aca="false">IF(B173="","",MAX(0,E173-F173))</f>
        <v/>
      </c>
      <c r="I173" s="10" t="str">
        <f aca="false">IF(B173="","",SUMIFS('Tiền đẩy'!$H:$H,'Tiền đẩy'!$B:$B,B173))</f>
        <v/>
      </c>
      <c r="J173" s="10" t="str">
        <f aca="false">IF(B173="","",E173+G173-I173)</f>
        <v/>
      </c>
      <c r="K173" s="11"/>
      <c r="L173" s="11"/>
      <c r="M173" s="12"/>
      <c r="N173" s="12"/>
    </row>
    <row r="174" customFormat="false" ht="15" hidden="false" customHeight="false" outlineLevel="0" collapsed="false">
      <c r="A174" s="11"/>
      <c r="B174" s="12"/>
      <c r="C174" s="12"/>
      <c r="D174" s="12"/>
      <c r="E174" s="13"/>
      <c r="F174" s="13"/>
      <c r="G174" s="13"/>
      <c r="H174" s="10" t="str">
        <f aca="false">IF(B174="","",MAX(0,E174-F174))</f>
        <v/>
      </c>
      <c r="I174" s="10" t="str">
        <f aca="false">IF(B174="","",SUMIFS('Tiền đẩy'!$H:$H,'Tiền đẩy'!$B:$B,B174))</f>
        <v/>
      </c>
      <c r="J174" s="10" t="str">
        <f aca="false">IF(B174="","",E174+G174-I174)</f>
        <v/>
      </c>
      <c r="K174" s="11"/>
      <c r="L174" s="11"/>
      <c r="M174" s="12"/>
      <c r="N174" s="12"/>
    </row>
    <row r="175" customFormat="false" ht="15" hidden="false" customHeight="false" outlineLevel="0" collapsed="false">
      <c r="A175" s="11"/>
      <c r="B175" s="12"/>
      <c r="C175" s="12"/>
      <c r="D175" s="12"/>
      <c r="E175" s="13"/>
      <c r="F175" s="13"/>
      <c r="G175" s="13"/>
      <c r="H175" s="10" t="str">
        <f aca="false">IF(B175="","",MAX(0,E175-F175))</f>
        <v/>
      </c>
      <c r="I175" s="10" t="str">
        <f aca="false">IF(B175="","",SUMIFS('Tiền đẩy'!$H:$H,'Tiền đẩy'!$B:$B,B175))</f>
        <v/>
      </c>
      <c r="J175" s="10" t="str">
        <f aca="false">IF(B175="","",E175+G175-I175)</f>
        <v/>
      </c>
      <c r="K175" s="11"/>
      <c r="L175" s="11"/>
      <c r="M175" s="12"/>
      <c r="N175" s="12"/>
    </row>
    <row r="176" customFormat="false" ht="15" hidden="false" customHeight="false" outlineLevel="0" collapsed="false">
      <c r="A176" s="11"/>
      <c r="B176" s="12"/>
      <c r="C176" s="12"/>
      <c r="D176" s="12"/>
      <c r="E176" s="13"/>
      <c r="F176" s="13"/>
      <c r="G176" s="13"/>
      <c r="H176" s="10" t="str">
        <f aca="false">IF(B176="","",MAX(0,E176-F176))</f>
        <v/>
      </c>
      <c r="I176" s="10" t="str">
        <f aca="false">IF(B176="","",SUMIFS('Tiền đẩy'!$H:$H,'Tiền đẩy'!$B:$B,B176))</f>
        <v/>
      </c>
      <c r="J176" s="10" t="str">
        <f aca="false">IF(B176="","",E176+G176-I176)</f>
        <v/>
      </c>
      <c r="K176" s="11"/>
      <c r="L176" s="11"/>
      <c r="M176" s="12"/>
      <c r="N176" s="12"/>
    </row>
    <row r="177" customFormat="false" ht="15" hidden="false" customHeight="false" outlineLevel="0" collapsed="false">
      <c r="A177" s="11"/>
      <c r="B177" s="12"/>
      <c r="C177" s="12"/>
      <c r="D177" s="12"/>
      <c r="E177" s="13"/>
      <c r="F177" s="13"/>
      <c r="G177" s="13"/>
      <c r="H177" s="10" t="str">
        <f aca="false">IF(B177="","",MAX(0,E177-F177))</f>
        <v/>
      </c>
      <c r="I177" s="10" t="str">
        <f aca="false">IF(B177="","",SUMIFS('Tiền đẩy'!$H:$H,'Tiền đẩy'!$B:$B,B177))</f>
        <v/>
      </c>
      <c r="J177" s="10" t="str">
        <f aca="false">IF(B177="","",E177+G177-I177)</f>
        <v/>
      </c>
      <c r="K177" s="11"/>
      <c r="L177" s="11"/>
      <c r="M177" s="12"/>
      <c r="N177" s="12"/>
    </row>
    <row r="178" customFormat="false" ht="15" hidden="false" customHeight="false" outlineLevel="0" collapsed="false">
      <c r="A178" s="11"/>
      <c r="B178" s="12"/>
      <c r="C178" s="12"/>
      <c r="D178" s="12"/>
      <c r="E178" s="13"/>
      <c r="F178" s="13"/>
      <c r="G178" s="13"/>
      <c r="H178" s="10" t="str">
        <f aca="false">IF(B178="","",MAX(0,E178-F178))</f>
        <v/>
      </c>
      <c r="I178" s="10" t="str">
        <f aca="false">IF(B178="","",SUMIFS('Tiền đẩy'!$H:$H,'Tiền đẩy'!$B:$B,B178))</f>
        <v/>
      </c>
      <c r="J178" s="10" t="str">
        <f aca="false">IF(B178="","",E178+G178-I178)</f>
        <v/>
      </c>
      <c r="K178" s="11"/>
      <c r="L178" s="11"/>
      <c r="M178" s="12"/>
      <c r="N178" s="12"/>
    </row>
    <row r="179" customFormat="false" ht="15" hidden="false" customHeight="false" outlineLevel="0" collapsed="false">
      <c r="A179" s="11"/>
      <c r="B179" s="12"/>
      <c r="C179" s="12"/>
      <c r="D179" s="12"/>
      <c r="E179" s="13"/>
      <c r="F179" s="13"/>
      <c r="G179" s="13"/>
      <c r="H179" s="10" t="str">
        <f aca="false">IF(B179="","",MAX(0,E179-F179))</f>
        <v/>
      </c>
      <c r="I179" s="10" t="str">
        <f aca="false">IF(B179="","",SUMIFS('Tiền đẩy'!$H:$H,'Tiền đẩy'!$B:$B,B179))</f>
        <v/>
      </c>
      <c r="J179" s="10" t="str">
        <f aca="false">IF(B179="","",E179+G179-I179)</f>
        <v/>
      </c>
      <c r="K179" s="11"/>
      <c r="L179" s="11"/>
      <c r="M179" s="12"/>
      <c r="N179" s="12"/>
    </row>
    <row r="180" customFormat="false" ht="15" hidden="false" customHeight="false" outlineLevel="0" collapsed="false">
      <c r="A180" s="11"/>
      <c r="B180" s="12"/>
      <c r="C180" s="12"/>
      <c r="D180" s="12"/>
      <c r="E180" s="13"/>
      <c r="F180" s="13"/>
      <c r="G180" s="13"/>
      <c r="H180" s="10" t="str">
        <f aca="false">IF(B180="","",MAX(0,E180-F180))</f>
        <v/>
      </c>
      <c r="I180" s="10" t="str">
        <f aca="false">IF(B180="","",SUMIFS('Tiền đẩy'!$H:$H,'Tiền đẩy'!$B:$B,B180))</f>
        <v/>
      </c>
      <c r="J180" s="10" t="str">
        <f aca="false">IF(B180="","",E180+G180-I180)</f>
        <v/>
      </c>
      <c r="K180" s="11"/>
      <c r="L180" s="11"/>
      <c r="M180" s="12"/>
      <c r="N180" s="12"/>
    </row>
    <row r="181" customFormat="false" ht="15" hidden="false" customHeight="false" outlineLevel="0" collapsed="false">
      <c r="A181" s="11"/>
      <c r="B181" s="12"/>
      <c r="C181" s="12"/>
      <c r="D181" s="12"/>
      <c r="E181" s="13"/>
      <c r="F181" s="13"/>
      <c r="G181" s="13"/>
      <c r="H181" s="10" t="str">
        <f aca="false">IF(B181="","",MAX(0,E181-F181))</f>
        <v/>
      </c>
      <c r="I181" s="10" t="str">
        <f aca="false">IF(B181="","",SUMIFS('Tiền đẩy'!$H:$H,'Tiền đẩy'!$B:$B,B181))</f>
        <v/>
      </c>
      <c r="J181" s="10" t="str">
        <f aca="false">IF(B181="","",E181+G181-I181)</f>
        <v/>
      </c>
      <c r="K181" s="11"/>
      <c r="L181" s="11"/>
      <c r="M181" s="12"/>
      <c r="N181" s="12"/>
    </row>
    <row r="182" customFormat="false" ht="15" hidden="false" customHeight="false" outlineLevel="0" collapsed="false">
      <c r="A182" s="11"/>
      <c r="B182" s="12"/>
      <c r="C182" s="12"/>
      <c r="D182" s="12"/>
      <c r="E182" s="13"/>
      <c r="F182" s="13"/>
      <c r="G182" s="13"/>
      <c r="H182" s="10" t="str">
        <f aca="false">IF(B182="","",MAX(0,E182-F182))</f>
        <v/>
      </c>
      <c r="I182" s="10" t="str">
        <f aca="false">IF(B182="","",SUMIFS('Tiền đẩy'!$H:$H,'Tiền đẩy'!$B:$B,B182))</f>
        <v/>
      </c>
      <c r="J182" s="10" t="str">
        <f aca="false">IF(B182="","",E182+G182-I182)</f>
        <v/>
      </c>
      <c r="K182" s="11"/>
      <c r="L182" s="11"/>
      <c r="M182" s="12"/>
      <c r="N182" s="12"/>
    </row>
    <row r="183" customFormat="false" ht="15" hidden="false" customHeight="false" outlineLevel="0" collapsed="false">
      <c r="A183" s="11"/>
      <c r="B183" s="12"/>
      <c r="C183" s="12"/>
      <c r="D183" s="12"/>
      <c r="E183" s="13"/>
      <c r="F183" s="13"/>
      <c r="G183" s="13"/>
      <c r="H183" s="10" t="str">
        <f aca="false">IF(B183="","",MAX(0,E183-F183))</f>
        <v/>
      </c>
      <c r="I183" s="10" t="str">
        <f aca="false">IF(B183="","",SUMIFS('Tiền đẩy'!$H:$H,'Tiền đẩy'!$B:$B,B183))</f>
        <v/>
      </c>
      <c r="J183" s="10" t="str">
        <f aca="false">IF(B183="","",E183+G183-I183)</f>
        <v/>
      </c>
      <c r="K183" s="11"/>
      <c r="L183" s="11"/>
      <c r="M183" s="12"/>
      <c r="N183" s="12"/>
    </row>
    <row r="184" customFormat="false" ht="15" hidden="false" customHeight="false" outlineLevel="0" collapsed="false">
      <c r="A184" s="11"/>
      <c r="B184" s="12"/>
      <c r="C184" s="12"/>
      <c r="D184" s="12"/>
      <c r="E184" s="13"/>
      <c r="F184" s="13"/>
      <c r="G184" s="13"/>
      <c r="H184" s="10" t="str">
        <f aca="false">IF(B184="","",MAX(0,E184-F184))</f>
        <v/>
      </c>
      <c r="I184" s="10" t="str">
        <f aca="false">IF(B184="","",SUMIFS('Tiền đẩy'!$H:$H,'Tiền đẩy'!$B:$B,B184))</f>
        <v/>
      </c>
      <c r="J184" s="10" t="str">
        <f aca="false">IF(B184="","",E184+G184-I184)</f>
        <v/>
      </c>
      <c r="K184" s="11"/>
      <c r="L184" s="11"/>
      <c r="M184" s="12"/>
      <c r="N184" s="12"/>
    </row>
    <row r="185" customFormat="false" ht="15" hidden="false" customHeight="false" outlineLevel="0" collapsed="false">
      <c r="A185" s="11"/>
      <c r="B185" s="12"/>
      <c r="C185" s="12"/>
      <c r="D185" s="12"/>
      <c r="E185" s="13"/>
      <c r="F185" s="13"/>
      <c r="G185" s="13"/>
      <c r="H185" s="10" t="str">
        <f aca="false">IF(B185="","",MAX(0,E185-F185))</f>
        <v/>
      </c>
      <c r="I185" s="10" t="str">
        <f aca="false">IF(B185="","",SUMIFS('Tiền đẩy'!$H:$H,'Tiền đẩy'!$B:$B,B185))</f>
        <v/>
      </c>
      <c r="J185" s="10" t="str">
        <f aca="false">IF(B185="","",E185+G185-I185)</f>
        <v/>
      </c>
      <c r="K185" s="11"/>
      <c r="L185" s="11"/>
      <c r="M185" s="12"/>
      <c r="N185" s="12"/>
    </row>
    <row r="186" customFormat="false" ht="15" hidden="false" customHeight="false" outlineLevel="0" collapsed="false">
      <c r="A186" s="11"/>
      <c r="B186" s="12"/>
      <c r="C186" s="12"/>
      <c r="D186" s="12"/>
      <c r="E186" s="13"/>
      <c r="F186" s="13"/>
      <c r="G186" s="13"/>
      <c r="H186" s="10" t="str">
        <f aca="false">IF(B186="","",MAX(0,E186-F186))</f>
        <v/>
      </c>
      <c r="I186" s="10" t="str">
        <f aca="false">IF(B186="","",SUMIFS('Tiền đẩy'!$H:$H,'Tiền đẩy'!$B:$B,B186))</f>
        <v/>
      </c>
      <c r="J186" s="10" t="str">
        <f aca="false">IF(B186="","",E186+G186-I186)</f>
        <v/>
      </c>
      <c r="K186" s="11"/>
      <c r="L186" s="11"/>
      <c r="M186" s="12"/>
      <c r="N186" s="12"/>
    </row>
    <row r="187" customFormat="false" ht="15" hidden="false" customHeight="false" outlineLevel="0" collapsed="false">
      <c r="A187" s="11"/>
      <c r="B187" s="12"/>
      <c r="C187" s="12"/>
      <c r="D187" s="12"/>
      <c r="E187" s="13"/>
      <c r="F187" s="13"/>
      <c r="G187" s="13"/>
      <c r="H187" s="10" t="str">
        <f aca="false">IF(B187="","",MAX(0,E187-F187))</f>
        <v/>
      </c>
      <c r="I187" s="10" t="str">
        <f aca="false">IF(B187="","",SUMIFS('Tiền đẩy'!$H:$H,'Tiền đẩy'!$B:$B,B187))</f>
        <v/>
      </c>
      <c r="J187" s="10" t="str">
        <f aca="false">IF(B187="","",E187+G187-I187)</f>
        <v/>
      </c>
      <c r="K187" s="11"/>
      <c r="L187" s="11"/>
      <c r="M187" s="12"/>
      <c r="N187" s="12"/>
    </row>
    <row r="188" customFormat="false" ht="15" hidden="false" customHeight="false" outlineLevel="0" collapsed="false">
      <c r="A188" s="11"/>
      <c r="B188" s="12"/>
      <c r="C188" s="12"/>
      <c r="D188" s="12"/>
      <c r="E188" s="13"/>
      <c r="F188" s="13"/>
      <c r="G188" s="13"/>
      <c r="H188" s="10" t="str">
        <f aca="false">IF(B188="","",MAX(0,E188-F188))</f>
        <v/>
      </c>
      <c r="I188" s="10" t="str">
        <f aca="false">IF(B188="","",SUMIFS('Tiền đẩy'!$H:$H,'Tiền đẩy'!$B:$B,B188))</f>
        <v/>
      </c>
      <c r="J188" s="10" t="str">
        <f aca="false">IF(B188="","",E188+G188-I188)</f>
        <v/>
      </c>
      <c r="K188" s="11"/>
      <c r="L188" s="11"/>
      <c r="M188" s="12"/>
      <c r="N188" s="12"/>
    </row>
    <row r="189" customFormat="false" ht="15" hidden="false" customHeight="false" outlineLevel="0" collapsed="false">
      <c r="A189" s="11"/>
      <c r="B189" s="12"/>
      <c r="C189" s="12"/>
      <c r="D189" s="12"/>
      <c r="E189" s="13"/>
      <c r="F189" s="13"/>
      <c r="G189" s="13"/>
      <c r="H189" s="10" t="str">
        <f aca="false">IF(B189="","",MAX(0,E189-F189))</f>
        <v/>
      </c>
      <c r="I189" s="10" t="str">
        <f aca="false">IF(B189="","",SUMIFS('Tiền đẩy'!$H:$H,'Tiền đẩy'!$B:$B,B189))</f>
        <v/>
      </c>
      <c r="J189" s="10" t="str">
        <f aca="false">IF(B189="","",E189+G189-I189)</f>
        <v/>
      </c>
      <c r="K189" s="11"/>
      <c r="L189" s="11"/>
      <c r="M189" s="12"/>
      <c r="N189" s="12"/>
    </row>
    <row r="190" customFormat="false" ht="15" hidden="false" customHeight="false" outlineLevel="0" collapsed="false">
      <c r="A190" s="11"/>
      <c r="B190" s="12"/>
      <c r="C190" s="12"/>
      <c r="D190" s="12"/>
      <c r="E190" s="13"/>
      <c r="F190" s="13"/>
      <c r="G190" s="13"/>
      <c r="H190" s="10" t="str">
        <f aca="false">IF(B190="","",MAX(0,E190-F190))</f>
        <v/>
      </c>
      <c r="I190" s="10" t="str">
        <f aca="false">IF(B190="","",SUMIFS('Tiền đẩy'!$H:$H,'Tiền đẩy'!$B:$B,B190))</f>
        <v/>
      </c>
      <c r="J190" s="10" t="str">
        <f aca="false">IF(B190="","",E190+G190-I190)</f>
        <v/>
      </c>
      <c r="K190" s="11"/>
      <c r="L190" s="11"/>
      <c r="M190" s="12"/>
      <c r="N190" s="12"/>
    </row>
    <row r="191" customFormat="false" ht="15" hidden="false" customHeight="false" outlineLevel="0" collapsed="false">
      <c r="A191" s="11"/>
      <c r="B191" s="12"/>
      <c r="C191" s="12"/>
      <c r="D191" s="12"/>
      <c r="E191" s="13"/>
      <c r="F191" s="13"/>
      <c r="G191" s="13"/>
      <c r="H191" s="10" t="str">
        <f aca="false">IF(B191="","",MAX(0,E191-F191))</f>
        <v/>
      </c>
      <c r="I191" s="10" t="str">
        <f aca="false">IF(B191="","",SUMIFS('Tiền đẩy'!$H:$H,'Tiền đẩy'!$B:$B,B191))</f>
        <v/>
      </c>
      <c r="J191" s="10" t="str">
        <f aca="false">IF(B191="","",E191+G191-I191)</f>
        <v/>
      </c>
      <c r="K191" s="11"/>
      <c r="L191" s="11"/>
      <c r="M191" s="12"/>
      <c r="N191" s="12"/>
    </row>
    <row r="192" customFormat="false" ht="15" hidden="false" customHeight="false" outlineLevel="0" collapsed="false">
      <c r="A192" s="11"/>
      <c r="B192" s="12"/>
      <c r="C192" s="12"/>
      <c r="D192" s="12"/>
      <c r="E192" s="13"/>
      <c r="F192" s="13"/>
      <c r="G192" s="13"/>
      <c r="H192" s="10" t="str">
        <f aca="false">IF(B192="","",MAX(0,E192-F192))</f>
        <v/>
      </c>
      <c r="I192" s="10" t="str">
        <f aca="false">IF(B192="","",SUMIFS('Tiền đẩy'!$H:$H,'Tiền đẩy'!$B:$B,B192))</f>
        <v/>
      </c>
      <c r="J192" s="10" t="str">
        <f aca="false">IF(B192="","",E192+G192-I192)</f>
        <v/>
      </c>
      <c r="K192" s="11"/>
      <c r="L192" s="11"/>
      <c r="M192" s="12"/>
      <c r="N192" s="12"/>
    </row>
    <row r="193" customFormat="false" ht="15" hidden="false" customHeight="false" outlineLevel="0" collapsed="false">
      <c r="A193" s="11"/>
      <c r="B193" s="12"/>
      <c r="C193" s="12"/>
      <c r="D193" s="12"/>
      <c r="E193" s="13"/>
      <c r="F193" s="13"/>
      <c r="G193" s="13"/>
      <c r="H193" s="10" t="str">
        <f aca="false">IF(B193="","",MAX(0,E193-F193))</f>
        <v/>
      </c>
      <c r="I193" s="10" t="str">
        <f aca="false">IF(B193="","",SUMIFS('Tiền đẩy'!$H:$H,'Tiền đẩy'!$B:$B,B193))</f>
        <v/>
      </c>
      <c r="J193" s="10" t="str">
        <f aca="false">IF(B193="","",E193+G193-I193)</f>
        <v/>
      </c>
      <c r="K193" s="11"/>
      <c r="L193" s="11"/>
      <c r="M193" s="12"/>
      <c r="N193" s="12"/>
    </row>
    <row r="194" customFormat="false" ht="15" hidden="false" customHeight="false" outlineLevel="0" collapsed="false">
      <c r="A194" s="11"/>
      <c r="B194" s="12"/>
      <c r="C194" s="12"/>
      <c r="D194" s="12"/>
      <c r="E194" s="13"/>
      <c r="F194" s="13"/>
      <c r="G194" s="13"/>
      <c r="H194" s="10" t="str">
        <f aca="false">IF(B194="","",MAX(0,E194-F194))</f>
        <v/>
      </c>
      <c r="I194" s="10" t="str">
        <f aca="false">IF(B194="","",SUMIFS('Tiền đẩy'!$H:$H,'Tiền đẩy'!$B:$B,B194))</f>
        <v/>
      </c>
      <c r="J194" s="10" t="str">
        <f aca="false">IF(B194="","",E194+G194-I194)</f>
        <v/>
      </c>
      <c r="K194" s="11"/>
      <c r="L194" s="11"/>
      <c r="M194" s="12"/>
      <c r="N194" s="12"/>
    </row>
    <row r="195" customFormat="false" ht="15" hidden="false" customHeight="false" outlineLevel="0" collapsed="false">
      <c r="A195" s="11"/>
      <c r="B195" s="12"/>
      <c r="C195" s="12"/>
      <c r="D195" s="12"/>
      <c r="E195" s="13"/>
      <c r="F195" s="13"/>
      <c r="G195" s="13"/>
      <c r="H195" s="10" t="str">
        <f aca="false">IF(B195="","",MAX(0,E195-F195))</f>
        <v/>
      </c>
      <c r="I195" s="10" t="str">
        <f aca="false">IF(B195="","",SUMIFS('Tiền đẩy'!$H:$H,'Tiền đẩy'!$B:$B,B195))</f>
        <v/>
      </c>
      <c r="J195" s="10" t="str">
        <f aca="false">IF(B195="","",E195+G195-I195)</f>
        <v/>
      </c>
      <c r="K195" s="11"/>
      <c r="L195" s="11"/>
      <c r="M195" s="12"/>
      <c r="N195" s="12"/>
    </row>
    <row r="196" customFormat="false" ht="15" hidden="false" customHeight="false" outlineLevel="0" collapsed="false">
      <c r="A196" s="11"/>
      <c r="B196" s="12"/>
      <c r="C196" s="12"/>
      <c r="D196" s="12"/>
      <c r="E196" s="13"/>
      <c r="F196" s="13"/>
      <c r="G196" s="13"/>
      <c r="H196" s="10" t="str">
        <f aca="false">IF(B196="","",MAX(0,E196-F196))</f>
        <v/>
      </c>
      <c r="I196" s="10" t="str">
        <f aca="false">IF(B196="","",SUMIFS('Tiền đẩy'!$H:$H,'Tiền đẩy'!$B:$B,B196))</f>
        <v/>
      </c>
      <c r="J196" s="10" t="str">
        <f aca="false">IF(B196="","",E196+G196-I196)</f>
        <v/>
      </c>
      <c r="K196" s="11"/>
      <c r="L196" s="11"/>
      <c r="M196" s="12"/>
      <c r="N196" s="12"/>
    </row>
    <row r="197" customFormat="false" ht="15" hidden="false" customHeight="false" outlineLevel="0" collapsed="false">
      <c r="A197" s="11"/>
      <c r="B197" s="12"/>
      <c r="C197" s="12"/>
      <c r="D197" s="12"/>
      <c r="E197" s="13"/>
      <c r="F197" s="13"/>
      <c r="G197" s="13"/>
      <c r="H197" s="10" t="str">
        <f aca="false">IF(B197="","",MAX(0,E197-F197))</f>
        <v/>
      </c>
      <c r="I197" s="10" t="str">
        <f aca="false">IF(B197="","",SUMIFS('Tiền đẩy'!$H:$H,'Tiền đẩy'!$B:$B,B197))</f>
        <v/>
      </c>
      <c r="J197" s="10" t="str">
        <f aca="false">IF(B197="","",E197+G197-I197)</f>
        <v/>
      </c>
      <c r="K197" s="11"/>
      <c r="L197" s="11"/>
      <c r="M197" s="12"/>
      <c r="N197" s="12"/>
    </row>
    <row r="198" customFormat="false" ht="15" hidden="false" customHeight="false" outlineLevel="0" collapsed="false">
      <c r="A198" s="11"/>
      <c r="B198" s="12"/>
      <c r="C198" s="12"/>
      <c r="D198" s="12"/>
      <c r="E198" s="13"/>
      <c r="F198" s="13"/>
      <c r="G198" s="13"/>
      <c r="H198" s="10" t="str">
        <f aca="false">IF(B198="","",MAX(0,E198-F198))</f>
        <v/>
      </c>
      <c r="I198" s="10" t="str">
        <f aca="false">IF(B198="","",SUMIFS('Tiền đẩy'!$H:$H,'Tiền đẩy'!$B:$B,B198))</f>
        <v/>
      </c>
      <c r="J198" s="10" t="str">
        <f aca="false">IF(B198="","",E198+G198-I198)</f>
        <v/>
      </c>
      <c r="K198" s="11"/>
      <c r="L198" s="11"/>
      <c r="M198" s="12"/>
      <c r="N198" s="12"/>
    </row>
    <row r="199" customFormat="false" ht="15" hidden="false" customHeight="false" outlineLevel="0" collapsed="false">
      <c r="A199" s="11"/>
      <c r="B199" s="12"/>
      <c r="C199" s="12"/>
      <c r="D199" s="12"/>
      <c r="E199" s="13"/>
      <c r="F199" s="13"/>
      <c r="G199" s="13"/>
      <c r="H199" s="10" t="str">
        <f aca="false">IF(B199="","",MAX(0,E199-F199))</f>
        <v/>
      </c>
      <c r="I199" s="10" t="str">
        <f aca="false">IF(B199="","",SUMIFS('Tiền đẩy'!$H:$H,'Tiền đẩy'!$B:$B,B199))</f>
        <v/>
      </c>
      <c r="J199" s="10" t="str">
        <f aca="false">IF(B199="","",E199+G199-I199)</f>
        <v/>
      </c>
      <c r="K199" s="11"/>
      <c r="L199" s="11"/>
      <c r="M199" s="12"/>
      <c r="N199" s="12"/>
    </row>
    <row r="200" customFormat="false" ht="15" hidden="false" customHeight="false" outlineLevel="0" collapsed="false">
      <c r="A200" s="11"/>
      <c r="B200" s="12"/>
      <c r="C200" s="12"/>
      <c r="D200" s="12"/>
      <c r="E200" s="13"/>
      <c r="F200" s="13"/>
      <c r="G200" s="13"/>
      <c r="H200" s="10" t="str">
        <f aca="false">IF(B200="","",MAX(0,E200-F200))</f>
        <v/>
      </c>
      <c r="I200" s="10" t="str">
        <f aca="false">IF(B200="","",SUMIFS('Tiền đẩy'!$H:$H,'Tiền đẩy'!$B:$B,B200))</f>
        <v/>
      </c>
      <c r="J200" s="10" t="str">
        <f aca="false">IF(B200="","",E200+G200-I200)</f>
        <v/>
      </c>
      <c r="K200" s="11"/>
      <c r="L200" s="11"/>
      <c r="M200" s="12"/>
      <c r="N200" s="12"/>
    </row>
    <row r="201" customFormat="false" ht="15" hidden="false" customHeight="false" outlineLevel="0" collapsed="false">
      <c r="A201" s="11"/>
      <c r="B201" s="12"/>
      <c r="C201" s="12"/>
      <c r="D201" s="12"/>
      <c r="E201" s="13"/>
      <c r="F201" s="13"/>
      <c r="G201" s="13"/>
      <c r="H201" s="10" t="str">
        <f aca="false">IF(B201="","",MAX(0,E201-F201))</f>
        <v/>
      </c>
      <c r="I201" s="10" t="str">
        <f aca="false">IF(B201="","",SUMIFS('Tiền đẩy'!$H:$H,'Tiền đẩy'!$B:$B,B201))</f>
        <v/>
      </c>
      <c r="J201" s="10" t="str">
        <f aca="false">IF(B201="","",E201+G201-I201)</f>
        <v/>
      </c>
      <c r="K201" s="11"/>
      <c r="L201" s="11"/>
      <c r="M201" s="12"/>
      <c r="N201" s="12"/>
    </row>
    <row r="202" customFormat="false" ht="15" hidden="false" customHeight="false" outlineLevel="0" collapsed="false">
      <c r="A202" s="11"/>
      <c r="B202" s="12"/>
      <c r="C202" s="12"/>
      <c r="D202" s="12"/>
      <c r="E202" s="13"/>
      <c r="F202" s="13"/>
      <c r="G202" s="13"/>
      <c r="H202" s="10" t="str">
        <f aca="false">IF(B202="","",MAX(0,E202-F202))</f>
        <v/>
      </c>
      <c r="I202" s="10" t="str">
        <f aca="false">IF(B202="","",SUMIFS('Tiền đẩy'!$H:$H,'Tiền đẩy'!$B:$B,B202))</f>
        <v/>
      </c>
      <c r="J202" s="10" t="str">
        <f aca="false">IF(B202="","",E202+G202-I202)</f>
        <v/>
      </c>
      <c r="K202" s="11"/>
      <c r="L202" s="11"/>
      <c r="M202" s="12"/>
      <c r="N202" s="12"/>
    </row>
    <row r="203" customFormat="false" ht="15" hidden="false" customHeight="false" outlineLevel="0" collapsed="false">
      <c r="A203" s="11"/>
      <c r="B203" s="12"/>
      <c r="C203" s="12"/>
      <c r="D203" s="12"/>
      <c r="E203" s="13"/>
      <c r="F203" s="13"/>
      <c r="G203" s="13"/>
      <c r="H203" s="10" t="str">
        <f aca="false">IF(B203="","",MAX(0,E203-F203))</f>
        <v/>
      </c>
      <c r="I203" s="10" t="str">
        <f aca="false">IF(B203="","",SUMIFS('Tiền đẩy'!$H:$H,'Tiền đẩy'!$B:$B,B203))</f>
        <v/>
      </c>
      <c r="J203" s="10" t="str">
        <f aca="false">IF(B203="","",E203+G203-I203)</f>
        <v/>
      </c>
      <c r="K203" s="11"/>
      <c r="L203" s="11"/>
      <c r="M203" s="12"/>
      <c r="N203" s="12"/>
    </row>
    <row r="204" customFormat="false" ht="15" hidden="false" customHeight="false" outlineLevel="0" collapsed="false">
      <c r="A204" s="11"/>
      <c r="B204" s="12"/>
      <c r="C204" s="12"/>
      <c r="D204" s="12"/>
      <c r="E204" s="13"/>
      <c r="F204" s="13"/>
      <c r="G204" s="13"/>
      <c r="H204" s="10" t="str">
        <f aca="false">IF(B204="","",MAX(0,E204-F204))</f>
        <v/>
      </c>
      <c r="I204" s="10" t="str">
        <f aca="false">IF(B204="","",SUMIFS('Tiền đẩy'!$H:$H,'Tiền đẩy'!$B:$B,B204))</f>
        <v/>
      </c>
      <c r="J204" s="10" t="str">
        <f aca="false">IF(B204="","",E204+G204-I204)</f>
        <v/>
      </c>
      <c r="K204" s="11"/>
      <c r="L204" s="11"/>
      <c r="M204" s="12"/>
      <c r="N204" s="12"/>
    </row>
    <row r="205" customFormat="false" ht="15" hidden="false" customHeight="false" outlineLevel="0" collapsed="false">
      <c r="A205" s="11"/>
      <c r="B205" s="12"/>
      <c r="C205" s="12"/>
      <c r="D205" s="12"/>
      <c r="E205" s="13"/>
      <c r="F205" s="13"/>
      <c r="G205" s="13"/>
      <c r="H205" s="10" t="str">
        <f aca="false">IF(B205="","",MAX(0,E205-F205))</f>
        <v/>
      </c>
      <c r="I205" s="10" t="str">
        <f aca="false">IF(B205="","",SUMIFS('Tiền đẩy'!$H:$H,'Tiền đẩy'!$B:$B,B205))</f>
        <v/>
      </c>
      <c r="J205" s="10" t="str">
        <f aca="false">IF(B205="","",E205+G205-I205)</f>
        <v/>
      </c>
      <c r="K205" s="11"/>
      <c r="L205" s="11"/>
      <c r="M205" s="12"/>
      <c r="N205" s="12"/>
    </row>
    <row r="206" customFormat="false" ht="15" hidden="false" customHeight="false" outlineLevel="0" collapsed="false">
      <c r="A206" s="11"/>
      <c r="B206" s="12"/>
      <c r="C206" s="12"/>
      <c r="D206" s="12"/>
      <c r="E206" s="13"/>
      <c r="F206" s="13"/>
      <c r="G206" s="13"/>
      <c r="H206" s="10" t="str">
        <f aca="false">IF(B206="","",MAX(0,E206-F206))</f>
        <v/>
      </c>
      <c r="I206" s="10" t="str">
        <f aca="false">IF(B206="","",SUMIFS('Tiền đẩy'!$H:$H,'Tiền đẩy'!$B:$B,B206))</f>
        <v/>
      </c>
      <c r="J206" s="10" t="str">
        <f aca="false">IF(B206="","",E206+G206-I206)</f>
        <v/>
      </c>
      <c r="K206" s="11"/>
      <c r="L206" s="11"/>
      <c r="M206" s="12"/>
      <c r="N206" s="12"/>
    </row>
    <row r="207" customFormat="false" ht="15" hidden="false" customHeight="false" outlineLevel="0" collapsed="false">
      <c r="A207" s="11"/>
      <c r="B207" s="12"/>
      <c r="C207" s="12"/>
      <c r="D207" s="12"/>
      <c r="E207" s="13"/>
      <c r="F207" s="13"/>
      <c r="G207" s="13"/>
      <c r="H207" s="10" t="str">
        <f aca="false">IF(B207="","",MAX(0,E207-F207))</f>
        <v/>
      </c>
      <c r="I207" s="10" t="str">
        <f aca="false">IF(B207="","",SUMIFS('Tiền đẩy'!$H:$H,'Tiền đẩy'!$B:$B,B207))</f>
        <v/>
      </c>
      <c r="J207" s="10" t="str">
        <f aca="false">IF(B207="","",E207+G207-I207)</f>
        <v/>
      </c>
      <c r="K207" s="11"/>
      <c r="L207" s="11"/>
      <c r="M207" s="12"/>
      <c r="N207" s="12"/>
    </row>
    <row r="208" customFormat="false" ht="15" hidden="false" customHeight="false" outlineLevel="0" collapsed="false">
      <c r="A208" s="11"/>
      <c r="B208" s="12"/>
      <c r="C208" s="12"/>
      <c r="D208" s="12"/>
      <c r="E208" s="13"/>
      <c r="F208" s="13"/>
      <c r="G208" s="13"/>
      <c r="H208" s="10" t="str">
        <f aca="false">IF(B208="","",MAX(0,E208-F208))</f>
        <v/>
      </c>
      <c r="I208" s="10" t="str">
        <f aca="false">IF(B208="","",SUMIFS('Tiền đẩy'!$H:$H,'Tiền đẩy'!$B:$B,B208))</f>
        <v/>
      </c>
      <c r="J208" s="10" t="str">
        <f aca="false">IF(B208="","",E208+G208-I208)</f>
        <v/>
      </c>
      <c r="K208" s="11"/>
      <c r="L208" s="11"/>
      <c r="M208" s="12"/>
      <c r="N208" s="12"/>
    </row>
    <row r="209" customFormat="false" ht="15" hidden="false" customHeight="false" outlineLevel="0" collapsed="false">
      <c r="A209" s="11"/>
      <c r="B209" s="12"/>
      <c r="C209" s="12"/>
      <c r="D209" s="12"/>
      <c r="E209" s="13"/>
      <c r="F209" s="13"/>
      <c r="G209" s="13"/>
      <c r="H209" s="10" t="str">
        <f aca="false">IF(B209="","",MAX(0,E209-F209))</f>
        <v/>
      </c>
      <c r="I209" s="10" t="str">
        <f aca="false">IF(B209="","",SUMIFS('Tiền đẩy'!$H:$H,'Tiền đẩy'!$B:$B,B209))</f>
        <v/>
      </c>
      <c r="J209" s="10" t="str">
        <f aca="false">IF(B209="","",E209+G209-I209)</f>
        <v/>
      </c>
      <c r="K209" s="11"/>
      <c r="L209" s="11"/>
      <c r="M209" s="12"/>
      <c r="N209" s="12"/>
    </row>
    <row r="210" customFormat="false" ht="15" hidden="false" customHeight="false" outlineLevel="0" collapsed="false">
      <c r="A210" s="11"/>
      <c r="B210" s="12"/>
      <c r="C210" s="12"/>
      <c r="D210" s="12"/>
      <c r="E210" s="13"/>
      <c r="F210" s="13"/>
      <c r="G210" s="13"/>
      <c r="H210" s="10" t="str">
        <f aca="false">IF(B210="","",MAX(0,E210-F210))</f>
        <v/>
      </c>
      <c r="I210" s="10" t="str">
        <f aca="false">IF(B210="","",SUMIFS('Tiền đẩy'!$H:$H,'Tiền đẩy'!$B:$B,B210))</f>
        <v/>
      </c>
      <c r="J210" s="10" t="str">
        <f aca="false">IF(B210="","",E210+G210-I210)</f>
        <v/>
      </c>
      <c r="K210" s="11"/>
      <c r="L210" s="11"/>
      <c r="M210" s="12"/>
      <c r="N210" s="12"/>
    </row>
    <row r="211" customFormat="false" ht="15" hidden="false" customHeight="false" outlineLevel="0" collapsed="false">
      <c r="A211" s="11"/>
      <c r="B211" s="12"/>
      <c r="C211" s="12"/>
      <c r="D211" s="12"/>
      <c r="E211" s="13"/>
      <c r="F211" s="13"/>
      <c r="G211" s="13"/>
      <c r="H211" s="10" t="str">
        <f aca="false">IF(B211="","",MAX(0,E211-F211))</f>
        <v/>
      </c>
      <c r="I211" s="10" t="str">
        <f aca="false">IF(B211="","",SUMIFS('Tiền đẩy'!$H:$H,'Tiền đẩy'!$B:$B,B211))</f>
        <v/>
      </c>
      <c r="J211" s="10" t="str">
        <f aca="false">IF(B211="","",E211+G211-I211)</f>
        <v/>
      </c>
      <c r="K211" s="11"/>
      <c r="L211" s="11"/>
      <c r="M211" s="12"/>
      <c r="N211" s="12"/>
    </row>
    <row r="212" customFormat="false" ht="15" hidden="false" customHeight="false" outlineLevel="0" collapsed="false">
      <c r="A212" s="11"/>
      <c r="B212" s="12"/>
      <c r="C212" s="12"/>
      <c r="D212" s="12"/>
      <c r="E212" s="13"/>
      <c r="F212" s="13"/>
      <c r="G212" s="13"/>
      <c r="H212" s="10" t="str">
        <f aca="false">IF(B212="","",MAX(0,E212-F212))</f>
        <v/>
      </c>
      <c r="I212" s="10" t="str">
        <f aca="false">IF(B212="","",SUMIFS('Tiền đẩy'!$H:$H,'Tiền đẩy'!$B:$B,B212))</f>
        <v/>
      </c>
      <c r="J212" s="10" t="str">
        <f aca="false">IF(B212="","",E212+G212-I212)</f>
        <v/>
      </c>
      <c r="K212" s="11"/>
      <c r="L212" s="11"/>
      <c r="M212" s="12"/>
      <c r="N212" s="12"/>
    </row>
    <row r="213" customFormat="false" ht="15" hidden="false" customHeight="false" outlineLevel="0" collapsed="false">
      <c r="A213" s="11"/>
      <c r="B213" s="12"/>
      <c r="C213" s="12"/>
      <c r="D213" s="12"/>
      <c r="E213" s="13"/>
      <c r="F213" s="13"/>
      <c r="G213" s="13"/>
      <c r="H213" s="10" t="str">
        <f aca="false">IF(B213="","",MAX(0,E213-F213))</f>
        <v/>
      </c>
      <c r="I213" s="10" t="str">
        <f aca="false">IF(B213="","",SUMIFS('Tiền đẩy'!$H:$H,'Tiền đẩy'!$B:$B,B213))</f>
        <v/>
      </c>
      <c r="J213" s="10" t="str">
        <f aca="false">IF(B213="","",E213+G213-I213)</f>
        <v/>
      </c>
      <c r="K213" s="11"/>
      <c r="L213" s="11"/>
      <c r="M213" s="12"/>
      <c r="N213" s="12"/>
    </row>
    <row r="214" customFormat="false" ht="15" hidden="false" customHeight="false" outlineLevel="0" collapsed="false">
      <c r="A214" s="11"/>
      <c r="B214" s="12"/>
      <c r="C214" s="12"/>
      <c r="D214" s="12"/>
      <c r="E214" s="13"/>
      <c r="F214" s="13"/>
      <c r="G214" s="13"/>
      <c r="H214" s="10" t="str">
        <f aca="false">IF(B214="","",MAX(0,E214-F214))</f>
        <v/>
      </c>
      <c r="I214" s="10" t="str">
        <f aca="false">IF(B214="","",SUMIFS('Tiền đẩy'!$H:$H,'Tiền đẩy'!$B:$B,B214))</f>
        <v/>
      </c>
      <c r="J214" s="10" t="str">
        <f aca="false">IF(B214="","",E214+G214-I214)</f>
        <v/>
      </c>
      <c r="K214" s="11"/>
      <c r="L214" s="11"/>
      <c r="M214" s="12"/>
      <c r="N214" s="12"/>
    </row>
    <row r="215" customFormat="false" ht="15" hidden="false" customHeight="false" outlineLevel="0" collapsed="false">
      <c r="A215" s="11"/>
      <c r="B215" s="12"/>
      <c r="C215" s="12"/>
      <c r="D215" s="12"/>
      <c r="E215" s="13"/>
      <c r="F215" s="13"/>
      <c r="G215" s="13"/>
      <c r="H215" s="10" t="str">
        <f aca="false">IF(B215="","",MAX(0,E215-F215))</f>
        <v/>
      </c>
      <c r="I215" s="10" t="str">
        <f aca="false">IF(B215="","",SUMIFS('Tiền đẩy'!$H:$H,'Tiền đẩy'!$B:$B,B215))</f>
        <v/>
      </c>
      <c r="J215" s="10" t="str">
        <f aca="false">IF(B215="","",E215+G215-I215)</f>
        <v/>
      </c>
      <c r="K215" s="11"/>
      <c r="L215" s="11"/>
      <c r="M215" s="12"/>
      <c r="N215" s="12"/>
    </row>
    <row r="216" customFormat="false" ht="15" hidden="false" customHeight="false" outlineLevel="0" collapsed="false">
      <c r="A216" s="11"/>
      <c r="B216" s="12"/>
      <c r="C216" s="12"/>
      <c r="D216" s="12"/>
      <c r="E216" s="13"/>
      <c r="F216" s="13"/>
      <c r="G216" s="13"/>
      <c r="H216" s="10" t="str">
        <f aca="false">IF(B216="","",MAX(0,E216-F216))</f>
        <v/>
      </c>
      <c r="I216" s="10" t="str">
        <f aca="false">IF(B216="","",SUMIFS('Tiền đẩy'!$H:$H,'Tiền đẩy'!$B:$B,B216))</f>
        <v/>
      </c>
      <c r="J216" s="10" t="str">
        <f aca="false">IF(B216="","",E216+G216-I216)</f>
        <v/>
      </c>
      <c r="K216" s="11"/>
      <c r="L216" s="11"/>
      <c r="M216" s="12"/>
      <c r="N216" s="12"/>
    </row>
    <row r="217" customFormat="false" ht="15" hidden="false" customHeight="false" outlineLevel="0" collapsed="false">
      <c r="A217" s="11"/>
      <c r="B217" s="12"/>
      <c r="C217" s="12"/>
      <c r="D217" s="12"/>
      <c r="E217" s="13"/>
      <c r="F217" s="13"/>
      <c r="G217" s="13"/>
      <c r="H217" s="10" t="str">
        <f aca="false">IF(B217="","",MAX(0,E217-F217))</f>
        <v/>
      </c>
      <c r="I217" s="10" t="str">
        <f aca="false">IF(B217="","",SUMIFS('Tiền đẩy'!$H:$H,'Tiền đẩy'!$B:$B,B217))</f>
        <v/>
      </c>
      <c r="J217" s="10" t="str">
        <f aca="false">IF(B217="","",E217+G217-I217)</f>
        <v/>
      </c>
      <c r="K217" s="11"/>
      <c r="L217" s="11"/>
      <c r="M217" s="12"/>
      <c r="N217" s="12"/>
    </row>
    <row r="218" customFormat="false" ht="15" hidden="false" customHeight="false" outlineLevel="0" collapsed="false">
      <c r="A218" s="11"/>
      <c r="B218" s="12"/>
      <c r="C218" s="12"/>
      <c r="D218" s="12"/>
      <c r="E218" s="13"/>
      <c r="F218" s="13"/>
      <c r="G218" s="13"/>
      <c r="H218" s="10" t="str">
        <f aca="false">IF(B218="","",MAX(0,E218-F218))</f>
        <v/>
      </c>
      <c r="I218" s="10" t="str">
        <f aca="false">IF(B218="","",SUMIFS('Tiền đẩy'!$H:$H,'Tiền đẩy'!$B:$B,B218))</f>
        <v/>
      </c>
      <c r="J218" s="10" t="str">
        <f aca="false">IF(B218="","",E218+G218-I218)</f>
        <v/>
      </c>
      <c r="K218" s="11"/>
      <c r="L218" s="11"/>
      <c r="M218" s="12"/>
      <c r="N218" s="12"/>
    </row>
    <row r="219" customFormat="false" ht="15" hidden="false" customHeight="false" outlineLevel="0" collapsed="false">
      <c r="A219" s="11"/>
      <c r="B219" s="12"/>
      <c r="C219" s="12"/>
      <c r="D219" s="12"/>
      <c r="E219" s="13"/>
      <c r="F219" s="13"/>
      <c r="G219" s="13"/>
      <c r="H219" s="10" t="str">
        <f aca="false">IF(B219="","",MAX(0,E219-F219))</f>
        <v/>
      </c>
      <c r="I219" s="10" t="str">
        <f aca="false">IF(B219="","",SUMIFS('Tiền đẩy'!$H:$H,'Tiền đẩy'!$B:$B,B219))</f>
        <v/>
      </c>
      <c r="J219" s="10" t="str">
        <f aca="false">IF(B219="","",E219+G219-I219)</f>
        <v/>
      </c>
      <c r="K219" s="11"/>
      <c r="L219" s="11"/>
      <c r="M219" s="12"/>
      <c r="N219" s="12"/>
    </row>
    <row r="220" customFormat="false" ht="15" hidden="false" customHeight="false" outlineLevel="0" collapsed="false">
      <c r="A220" s="11"/>
      <c r="B220" s="12"/>
      <c r="C220" s="12"/>
      <c r="D220" s="12"/>
      <c r="E220" s="13"/>
      <c r="F220" s="13"/>
      <c r="G220" s="13"/>
      <c r="H220" s="10" t="str">
        <f aca="false">IF(B220="","",MAX(0,E220-F220))</f>
        <v/>
      </c>
      <c r="I220" s="10" t="str">
        <f aca="false">IF(B220="","",SUMIFS('Tiền đẩy'!$H:$H,'Tiền đẩy'!$B:$B,B220))</f>
        <v/>
      </c>
      <c r="J220" s="10" t="str">
        <f aca="false">IF(B220="","",E220+G220-I220)</f>
        <v/>
      </c>
      <c r="K220" s="11"/>
      <c r="L220" s="11"/>
      <c r="M220" s="12"/>
      <c r="N220" s="12"/>
    </row>
    <row r="221" customFormat="false" ht="15" hidden="false" customHeight="false" outlineLevel="0" collapsed="false">
      <c r="A221" s="11"/>
      <c r="B221" s="12"/>
      <c r="C221" s="12"/>
      <c r="D221" s="12"/>
      <c r="E221" s="13"/>
      <c r="F221" s="13"/>
      <c r="G221" s="13"/>
      <c r="H221" s="10" t="str">
        <f aca="false">IF(B221="","",MAX(0,E221-F221))</f>
        <v/>
      </c>
      <c r="I221" s="10" t="str">
        <f aca="false">IF(B221="","",SUMIFS('Tiền đẩy'!$H:$H,'Tiền đẩy'!$B:$B,B221))</f>
        <v/>
      </c>
      <c r="J221" s="10" t="str">
        <f aca="false">IF(B221="","",E221+G221-I221)</f>
        <v/>
      </c>
      <c r="K221" s="11"/>
      <c r="L221" s="11"/>
      <c r="M221" s="12"/>
      <c r="N221" s="12"/>
    </row>
    <row r="222" customFormat="false" ht="15" hidden="false" customHeight="false" outlineLevel="0" collapsed="false">
      <c r="A222" s="11"/>
      <c r="B222" s="12"/>
      <c r="C222" s="12"/>
      <c r="D222" s="12"/>
      <c r="E222" s="13"/>
      <c r="F222" s="13"/>
      <c r="G222" s="13"/>
      <c r="H222" s="10" t="str">
        <f aca="false">IF(B222="","",MAX(0,E222-F222))</f>
        <v/>
      </c>
      <c r="I222" s="10" t="str">
        <f aca="false">IF(B222="","",SUMIFS('Tiền đẩy'!$H:$H,'Tiền đẩy'!$B:$B,B222))</f>
        <v/>
      </c>
      <c r="J222" s="10" t="str">
        <f aca="false">IF(B222="","",E222+G222-I222)</f>
        <v/>
      </c>
      <c r="K222" s="11"/>
      <c r="L222" s="11"/>
      <c r="M222" s="12"/>
      <c r="N222" s="12"/>
    </row>
    <row r="223" customFormat="false" ht="15" hidden="false" customHeight="false" outlineLevel="0" collapsed="false">
      <c r="A223" s="11"/>
      <c r="B223" s="12"/>
      <c r="C223" s="12"/>
      <c r="D223" s="12"/>
      <c r="E223" s="13"/>
      <c r="F223" s="13"/>
      <c r="G223" s="13"/>
      <c r="H223" s="10" t="str">
        <f aca="false">IF(B223="","",MAX(0,E223-F223))</f>
        <v/>
      </c>
      <c r="I223" s="10" t="str">
        <f aca="false">IF(B223="","",SUMIFS('Tiền đẩy'!$H:$H,'Tiền đẩy'!$B:$B,B223))</f>
        <v/>
      </c>
      <c r="J223" s="10" t="str">
        <f aca="false">IF(B223="","",E223+G223-I223)</f>
        <v/>
      </c>
      <c r="K223" s="11"/>
      <c r="L223" s="11"/>
      <c r="M223" s="12"/>
      <c r="N223" s="12"/>
    </row>
    <row r="224" customFormat="false" ht="15" hidden="false" customHeight="false" outlineLevel="0" collapsed="false">
      <c r="A224" s="11"/>
      <c r="B224" s="12"/>
      <c r="C224" s="12"/>
      <c r="D224" s="12"/>
      <c r="E224" s="13"/>
      <c r="F224" s="13"/>
      <c r="G224" s="13"/>
      <c r="H224" s="10" t="str">
        <f aca="false">IF(B224="","",MAX(0,E224-F224))</f>
        <v/>
      </c>
      <c r="I224" s="10" t="str">
        <f aca="false">IF(B224="","",SUMIFS('Tiền đẩy'!$H:$H,'Tiền đẩy'!$B:$B,B224))</f>
        <v/>
      </c>
      <c r="J224" s="10" t="str">
        <f aca="false">IF(B224="","",E224+G224-I224)</f>
        <v/>
      </c>
      <c r="K224" s="11"/>
      <c r="L224" s="11"/>
      <c r="M224" s="12"/>
      <c r="N224" s="12"/>
    </row>
    <row r="225" customFormat="false" ht="15" hidden="false" customHeight="false" outlineLevel="0" collapsed="false">
      <c r="A225" s="11"/>
      <c r="B225" s="12"/>
      <c r="C225" s="12"/>
      <c r="D225" s="12"/>
      <c r="E225" s="13"/>
      <c r="F225" s="13"/>
      <c r="G225" s="13"/>
      <c r="H225" s="10" t="str">
        <f aca="false">IF(B225="","",MAX(0,E225-F225))</f>
        <v/>
      </c>
      <c r="I225" s="10" t="str">
        <f aca="false">IF(B225="","",SUMIFS('Tiền đẩy'!$H:$H,'Tiền đẩy'!$B:$B,B225))</f>
        <v/>
      </c>
      <c r="J225" s="10" t="str">
        <f aca="false">IF(B225="","",E225+G225-I225)</f>
        <v/>
      </c>
      <c r="K225" s="11"/>
      <c r="L225" s="11"/>
      <c r="M225" s="12"/>
      <c r="N225" s="12"/>
    </row>
    <row r="226" customFormat="false" ht="15" hidden="false" customHeight="false" outlineLevel="0" collapsed="false">
      <c r="A226" s="11"/>
      <c r="B226" s="12"/>
      <c r="C226" s="12"/>
      <c r="D226" s="12"/>
      <c r="E226" s="13"/>
      <c r="F226" s="13"/>
      <c r="G226" s="13"/>
      <c r="H226" s="10" t="str">
        <f aca="false">IF(B226="","",MAX(0,E226-F226))</f>
        <v/>
      </c>
      <c r="I226" s="10" t="str">
        <f aca="false">IF(B226="","",SUMIFS('Tiền đẩy'!$H:$H,'Tiền đẩy'!$B:$B,B226))</f>
        <v/>
      </c>
      <c r="J226" s="10" t="str">
        <f aca="false">IF(B226="","",E226+G226-I226)</f>
        <v/>
      </c>
      <c r="K226" s="11"/>
      <c r="L226" s="11"/>
      <c r="M226" s="12"/>
      <c r="N226" s="12"/>
    </row>
    <row r="227" customFormat="false" ht="15" hidden="false" customHeight="false" outlineLevel="0" collapsed="false">
      <c r="A227" s="11"/>
      <c r="B227" s="12"/>
      <c r="C227" s="12"/>
      <c r="D227" s="12"/>
      <c r="E227" s="13"/>
      <c r="F227" s="13"/>
      <c r="G227" s="13"/>
      <c r="H227" s="10" t="str">
        <f aca="false">IF(B227="","",MAX(0,E227-F227))</f>
        <v/>
      </c>
      <c r="I227" s="10" t="str">
        <f aca="false">IF(B227="","",SUMIFS('Tiền đẩy'!$H:$H,'Tiền đẩy'!$B:$B,B227))</f>
        <v/>
      </c>
      <c r="J227" s="10" t="str">
        <f aca="false">IF(B227="","",E227+G227-I227)</f>
        <v/>
      </c>
      <c r="K227" s="11"/>
      <c r="L227" s="11"/>
      <c r="M227" s="12"/>
      <c r="N227" s="12"/>
    </row>
    <row r="228" customFormat="false" ht="15" hidden="false" customHeight="false" outlineLevel="0" collapsed="false">
      <c r="A228" s="11"/>
      <c r="B228" s="12"/>
      <c r="C228" s="12"/>
      <c r="D228" s="12"/>
      <c r="E228" s="13"/>
      <c r="F228" s="13"/>
      <c r="G228" s="13"/>
      <c r="H228" s="10" t="str">
        <f aca="false">IF(B228="","",MAX(0,E228-F228))</f>
        <v/>
      </c>
      <c r="I228" s="10" t="str">
        <f aca="false">IF(B228="","",SUMIFS('Tiền đẩy'!$H:$H,'Tiền đẩy'!$B:$B,B228))</f>
        <v/>
      </c>
      <c r="J228" s="10" t="str">
        <f aca="false">IF(B228="","",E228+G228-I228)</f>
        <v/>
      </c>
      <c r="K228" s="11"/>
      <c r="L228" s="11"/>
      <c r="M228" s="12"/>
      <c r="N228" s="12"/>
    </row>
    <row r="229" customFormat="false" ht="15" hidden="false" customHeight="false" outlineLevel="0" collapsed="false">
      <c r="A229" s="11"/>
      <c r="B229" s="12"/>
      <c r="C229" s="12"/>
      <c r="D229" s="12"/>
      <c r="E229" s="13"/>
      <c r="F229" s="13"/>
      <c r="G229" s="13"/>
      <c r="H229" s="10" t="str">
        <f aca="false">IF(B229="","",MAX(0,E229-F229))</f>
        <v/>
      </c>
      <c r="I229" s="10" t="str">
        <f aca="false">IF(B229="","",SUMIFS('Tiền đẩy'!$H:$H,'Tiền đẩy'!$B:$B,B229))</f>
        <v/>
      </c>
      <c r="J229" s="10" t="str">
        <f aca="false">IF(B229="","",E229+G229-I229)</f>
        <v/>
      </c>
      <c r="K229" s="11"/>
      <c r="L229" s="11"/>
      <c r="M229" s="12"/>
      <c r="N229" s="12"/>
    </row>
    <row r="230" customFormat="false" ht="15" hidden="false" customHeight="false" outlineLevel="0" collapsed="false">
      <c r="A230" s="11"/>
      <c r="B230" s="12"/>
      <c r="C230" s="12"/>
      <c r="D230" s="12"/>
      <c r="E230" s="13"/>
      <c r="F230" s="13"/>
      <c r="G230" s="13"/>
      <c r="H230" s="10" t="str">
        <f aca="false">IF(B230="","",MAX(0,E230-F230))</f>
        <v/>
      </c>
      <c r="I230" s="10" t="str">
        <f aca="false">IF(B230="","",SUMIFS('Tiền đẩy'!$H:$H,'Tiền đẩy'!$B:$B,B230))</f>
        <v/>
      </c>
      <c r="J230" s="10" t="str">
        <f aca="false">IF(B230="","",E230+G230-I230)</f>
        <v/>
      </c>
      <c r="K230" s="11"/>
      <c r="L230" s="11"/>
      <c r="M230" s="12"/>
      <c r="N230" s="12"/>
    </row>
    <row r="231" customFormat="false" ht="15" hidden="false" customHeight="false" outlineLevel="0" collapsed="false">
      <c r="A231" s="11"/>
      <c r="B231" s="12"/>
      <c r="C231" s="12"/>
      <c r="D231" s="12"/>
      <c r="E231" s="13"/>
      <c r="F231" s="13"/>
      <c r="G231" s="13"/>
      <c r="H231" s="10" t="str">
        <f aca="false">IF(B231="","",MAX(0,E231-F231))</f>
        <v/>
      </c>
      <c r="I231" s="10" t="str">
        <f aca="false">IF(B231="","",SUMIFS('Tiền đẩy'!$H:$H,'Tiền đẩy'!$B:$B,B231))</f>
        <v/>
      </c>
      <c r="J231" s="10" t="str">
        <f aca="false">IF(B231="","",E231+G231-I231)</f>
        <v/>
      </c>
      <c r="K231" s="11"/>
      <c r="L231" s="11"/>
      <c r="M231" s="12"/>
      <c r="N231" s="12"/>
    </row>
    <row r="232" customFormat="false" ht="15" hidden="false" customHeight="false" outlineLevel="0" collapsed="false">
      <c r="A232" s="11"/>
      <c r="B232" s="12"/>
      <c r="C232" s="12"/>
      <c r="D232" s="12"/>
      <c r="E232" s="13"/>
      <c r="F232" s="13"/>
      <c r="G232" s="13"/>
      <c r="H232" s="10" t="str">
        <f aca="false">IF(B232="","",MAX(0,E232-F232))</f>
        <v/>
      </c>
      <c r="I232" s="10" t="str">
        <f aca="false">IF(B232="","",SUMIFS('Tiền đẩy'!$H:$H,'Tiền đẩy'!$B:$B,B232))</f>
        <v/>
      </c>
      <c r="J232" s="10" t="str">
        <f aca="false">IF(B232="","",E232+G232-I232)</f>
        <v/>
      </c>
      <c r="K232" s="11"/>
      <c r="L232" s="11"/>
      <c r="M232" s="12"/>
      <c r="N232" s="12"/>
    </row>
    <row r="233" customFormat="false" ht="15" hidden="false" customHeight="false" outlineLevel="0" collapsed="false">
      <c r="A233" s="11"/>
      <c r="B233" s="12"/>
      <c r="C233" s="12"/>
      <c r="D233" s="12"/>
      <c r="E233" s="13"/>
      <c r="F233" s="13"/>
      <c r="G233" s="13"/>
      <c r="H233" s="10" t="str">
        <f aca="false">IF(B233="","",MAX(0,E233-F233))</f>
        <v/>
      </c>
      <c r="I233" s="10" t="str">
        <f aca="false">IF(B233="","",SUMIFS('Tiền đẩy'!$H:$H,'Tiền đẩy'!$B:$B,B233))</f>
        <v/>
      </c>
      <c r="J233" s="10" t="str">
        <f aca="false">IF(B233="","",E233+G233-I233)</f>
        <v/>
      </c>
      <c r="K233" s="11"/>
      <c r="L233" s="11"/>
      <c r="M233" s="12"/>
      <c r="N233" s="12"/>
    </row>
    <row r="234" customFormat="false" ht="15" hidden="false" customHeight="false" outlineLevel="0" collapsed="false">
      <c r="A234" s="11"/>
      <c r="B234" s="12"/>
      <c r="C234" s="12"/>
      <c r="D234" s="12"/>
      <c r="E234" s="13"/>
      <c r="F234" s="13"/>
      <c r="G234" s="13"/>
      <c r="H234" s="10" t="str">
        <f aca="false">IF(B234="","",MAX(0,E234-F234))</f>
        <v/>
      </c>
      <c r="I234" s="10" t="str">
        <f aca="false">IF(B234="","",SUMIFS('Tiền đẩy'!$H:$H,'Tiền đẩy'!$B:$B,B234))</f>
        <v/>
      </c>
      <c r="J234" s="10" t="str">
        <f aca="false">IF(B234="","",E234+G234-I234)</f>
        <v/>
      </c>
      <c r="K234" s="11"/>
      <c r="L234" s="11"/>
      <c r="M234" s="12"/>
      <c r="N234" s="12"/>
    </row>
    <row r="235" customFormat="false" ht="15" hidden="false" customHeight="false" outlineLevel="0" collapsed="false">
      <c r="A235" s="11"/>
      <c r="B235" s="12"/>
      <c r="C235" s="12"/>
      <c r="D235" s="12"/>
      <c r="E235" s="13"/>
      <c r="F235" s="13"/>
      <c r="G235" s="13"/>
      <c r="H235" s="10" t="str">
        <f aca="false">IF(B235="","",MAX(0,E235-F235))</f>
        <v/>
      </c>
      <c r="I235" s="10" t="str">
        <f aca="false">IF(B235="","",SUMIFS('Tiền đẩy'!$H:$H,'Tiền đẩy'!$B:$B,B235))</f>
        <v/>
      </c>
      <c r="J235" s="10" t="str">
        <f aca="false">IF(B235="","",E235+G235-I235)</f>
        <v/>
      </c>
      <c r="K235" s="11"/>
      <c r="L235" s="11"/>
      <c r="M235" s="12"/>
      <c r="N235" s="12"/>
    </row>
    <row r="236" customFormat="false" ht="15" hidden="false" customHeight="false" outlineLevel="0" collapsed="false">
      <c r="A236" s="11"/>
      <c r="B236" s="12"/>
      <c r="C236" s="12"/>
      <c r="D236" s="12"/>
      <c r="E236" s="13"/>
      <c r="F236" s="13"/>
      <c r="G236" s="13"/>
      <c r="H236" s="10" t="str">
        <f aca="false">IF(B236="","",MAX(0,E236-F236))</f>
        <v/>
      </c>
      <c r="I236" s="10" t="str">
        <f aca="false">IF(B236="","",SUMIFS('Tiền đẩy'!$H:$H,'Tiền đẩy'!$B:$B,B236))</f>
        <v/>
      </c>
      <c r="J236" s="10" t="str">
        <f aca="false">IF(B236="","",E236+G236-I236)</f>
        <v/>
      </c>
      <c r="K236" s="11"/>
      <c r="L236" s="11"/>
      <c r="M236" s="12"/>
      <c r="N236" s="12"/>
    </row>
    <row r="237" customFormat="false" ht="15" hidden="false" customHeight="false" outlineLevel="0" collapsed="false">
      <c r="A237" s="11"/>
      <c r="B237" s="12"/>
      <c r="C237" s="12"/>
      <c r="D237" s="12"/>
      <c r="E237" s="13"/>
      <c r="F237" s="13"/>
      <c r="G237" s="13"/>
      <c r="H237" s="10" t="str">
        <f aca="false">IF(B237="","",MAX(0,E237-F237))</f>
        <v/>
      </c>
      <c r="I237" s="10" t="str">
        <f aca="false">IF(B237="","",SUMIFS('Tiền đẩy'!$H:$H,'Tiền đẩy'!$B:$B,B237))</f>
        <v/>
      </c>
      <c r="J237" s="10" t="str">
        <f aca="false">IF(B237="","",E237+G237-I237)</f>
        <v/>
      </c>
      <c r="K237" s="11"/>
      <c r="L237" s="11"/>
      <c r="M237" s="12"/>
      <c r="N237" s="12"/>
    </row>
    <row r="238" customFormat="false" ht="15" hidden="false" customHeight="false" outlineLevel="0" collapsed="false">
      <c r="A238" s="11"/>
      <c r="B238" s="12"/>
      <c r="C238" s="12"/>
      <c r="D238" s="12"/>
      <c r="E238" s="13"/>
      <c r="F238" s="13"/>
      <c r="G238" s="13"/>
      <c r="H238" s="10" t="str">
        <f aca="false">IF(B238="","",MAX(0,E238-F238))</f>
        <v/>
      </c>
      <c r="I238" s="10" t="str">
        <f aca="false">IF(B238="","",SUMIFS('Tiền đẩy'!$H:$H,'Tiền đẩy'!$B:$B,B238))</f>
        <v/>
      </c>
      <c r="J238" s="10" t="str">
        <f aca="false">IF(B238="","",E238+G238-I238)</f>
        <v/>
      </c>
      <c r="K238" s="11"/>
      <c r="L238" s="11"/>
      <c r="M238" s="12"/>
      <c r="N238" s="12"/>
    </row>
    <row r="239" customFormat="false" ht="15" hidden="false" customHeight="false" outlineLevel="0" collapsed="false">
      <c r="A239" s="11"/>
      <c r="B239" s="12"/>
      <c r="C239" s="12"/>
      <c r="D239" s="12"/>
      <c r="E239" s="13"/>
      <c r="F239" s="13"/>
      <c r="G239" s="13"/>
      <c r="H239" s="10" t="str">
        <f aca="false">IF(B239="","",MAX(0,E239-F239))</f>
        <v/>
      </c>
      <c r="I239" s="10" t="str">
        <f aca="false">IF(B239="","",SUMIFS('Tiền đẩy'!$H:$H,'Tiền đẩy'!$B:$B,B239))</f>
        <v/>
      </c>
      <c r="J239" s="10" t="str">
        <f aca="false">IF(B239="","",E239+G239-I239)</f>
        <v/>
      </c>
      <c r="K239" s="11"/>
      <c r="L239" s="11"/>
      <c r="M239" s="12"/>
      <c r="N239" s="12"/>
    </row>
    <row r="240" customFormat="false" ht="15" hidden="false" customHeight="false" outlineLevel="0" collapsed="false">
      <c r="A240" s="11"/>
      <c r="B240" s="12"/>
      <c r="C240" s="12"/>
      <c r="D240" s="12"/>
      <c r="E240" s="13"/>
      <c r="F240" s="13"/>
      <c r="G240" s="13"/>
      <c r="H240" s="10" t="str">
        <f aca="false">IF(B240="","",MAX(0,E240-F240))</f>
        <v/>
      </c>
      <c r="I240" s="10" t="str">
        <f aca="false">IF(B240="","",SUMIFS('Tiền đẩy'!$H:$H,'Tiền đẩy'!$B:$B,B240))</f>
        <v/>
      </c>
      <c r="J240" s="10" t="str">
        <f aca="false">IF(B240="","",E240+G240-I240)</f>
        <v/>
      </c>
      <c r="K240" s="11"/>
      <c r="L240" s="11"/>
      <c r="M240" s="12"/>
      <c r="N240" s="12"/>
    </row>
    <row r="241" customFormat="false" ht="15" hidden="false" customHeight="false" outlineLevel="0" collapsed="false">
      <c r="A241" s="11"/>
      <c r="B241" s="12"/>
      <c r="C241" s="12"/>
      <c r="D241" s="12"/>
      <c r="E241" s="13"/>
      <c r="F241" s="13"/>
      <c r="G241" s="13"/>
      <c r="H241" s="10" t="str">
        <f aca="false">IF(B241="","",MAX(0,E241-F241))</f>
        <v/>
      </c>
      <c r="I241" s="10" t="str">
        <f aca="false">IF(B241="","",SUMIFS('Tiền đẩy'!$H:$H,'Tiền đẩy'!$B:$B,B241))</f>
        <v/>
      </c>
      <c r="J241" s="10" t="str">
        <f aca="false">IF(B241="","",E241+G241-I241)</f>
        <v/>
      </c>
      <c r="K241" s="11"/>
      <c r="L241" s="11"/>
      <c r="M241" s="12"/>
      <c r="N241" s="12"/>
    </row>
    <row r="242" customFormat="false" ht="15" hidden="false" customHeight="false" outlineLevel="0" collapsed="false">
      <c r="A242" s="11"/>
      <c r="B242" s="12"/>
      <c r="C242" s="12"/>
      <c r="D242" s="12"/>
      <c r="E242" s="13"/>
      <c r="F242" s="13"/>
      <c r="G242" s="13"/>
      <c r="H242" s="10" t="str">
        <f aca="false">IF(B242="","",MAX(0,E242-F242))</f>
        <v/>
      </c>
      <c r="I242" s="10" t="str">
        <f aca="false">IF(B242="","",SUMIFS('Tiền đẩy'!$H:$H,'Tiền đẩy'!$B:$B,B242))</f>
        <v/>
      </c>
      <c r="J242" s="10" t="str">
        <f aca="false">IF(B242="","",E242+G242-I242)</f>
        <v/>
      </c>
      <c r="K242" s="11"/>
      <c r="L242" s="11"/>
      <c r="M242" s="12"/>
      <c r="N242" s="12"/>
    </row>
    <row r="243" customFormat="false" ht="15" hidden="false" customHeight="false" outlineLevel="0" collapsed="false">
      <c r="A243" s="11"/>
      <c r="B243" s="12"/>
      <c r="C243" s="12"/>
      <c r="D243" s="12"/>
      <c r="E243" s="13"/>
      <c r="F243" s="13"/>
      <c r="G243" s="13"/>
      <c r="H243" s="10" t="str">
        <f aca="false">IF(B243="","",MAX(0,E243-F243))</f>
        <v/>
      </c>
      <c r="I243" s="10" t="str">
        <f aca="false">IF(B243="","",SUMIFS('Tiền đẩy'!$H:$H,'Tiền đẩy'!$B:$B,B243))</f>
        <v/>
      </c>
      <c r="J243" s="10" t="str">
        <f aca="false">IF(B243="","",E243+G243-I243)</f>
        <v/>
      </c>
      <c r="K243" s="11"/>
      <c r="L243" s="11"/>
      <c r="M243" s="12"/>
      <c r="N243" s="12"/>
    </row>
    <row r="244" customFormat="false" ht="15" hidden="false" customHeight="false" outlineLevel="0" collapsed="false">
      <c r="A244" s="11"/>
      <c r="B244" s="12"/>
      <c r="C244" s="12"/>
      <c r="D244" s="12"/>
      <c r="E244" s="13"/>
      <c r="F244" s="13"/>
      <c r="G244" s="13"/>
      <c r="H244" s="10" t="str">
        <f aca="false">IF(B244="","",MAX(0,E244-F244))</f>
        <v/>
      </c>
      <c r="I244" s="10" t="str">
        <f aca="false">IF(B244="","",SUMIFS('Tiền đẩy'!$H:$H,'Tiền đẩy'!$B:$B,B244))</f>
        <v/>
      </c>
      <c r="J244" s="10" t="str">
        <f aca="false">IF(B244="","",E244+G244-I244)</f>
        <v/>
      </c>
      <c r="K244" s="11"/>
      <c r="L244" s="11"/>
      <c r="M244" s="12"/>
      <c r="N244" s="12"/>
    </row>
    <row r="245" customFormat="false" ht="15" hidden="false" customHeight="false" outlineLevel="0" collapsed="false">
      <c r="A245" s="11"/>
      <c r="B245" s="12"/>
      <c r="C245" s="12"/>
      <c r="D245" s="12"/>
      <c r="E245" s="13"/>
      <c r="F245" s="13"/>
      <c r="G245" s="13"/>
      <c r="H245" s="10" t="str">
        <f aca="false">IF(B245="","",MAX(0,E245-F245))</f>
        <v/>
      </c>
      <c r="I245" s="10" t="str">
        <f aca="false">IF(B245="","",SUMIFS('Tiền đẩy'!$H:$H,'Tiền đẩy'!$B:$B,B245))</f>
        <v/>
      </c>
      <c r="J245" s="10" t="str">
        <f aca="false">IF(B245="","",E245+G245-I245)</f>
        <v/>
      </c>
      <c r="K245" s="11"/>
      <c r="L245" s="11"/>
      <c r="M245" s="12"/>
      <c r="N245" s="12"/>
    </row>
    <row r="246" customFormat="false" ht="15" hidden="false" customHeight="false" outlineLevel="0" collapsed="false">
      <c r="A246" s="11"/>
      <c r="B246" s="12"/>
      <c r="C246" s="12"/>
      <c r="D246" s="12"/>
      <c r="E246" s="13"/>
      <c r="F246" s="13"/>
      <c r="G246" s="13"/>
      <c r="H246" s="10" t="str">
        <f aca="false">IF(B246="","",MAX(0,E246-F246))</f>
        <v/>
      </c>
      <c r="I246" s="10" t="str">
        <f aca="false">IF(B246="","",SUMIFS('Tiền đẩy'!$H:$H,'Tiền đẩy'!$B:$B,B246))</f>
        <v/>
      </c>
      <c r="J246" s="10" t="str">
        <f aca="false">IF(B246="","",E246+G246-I246)</f>
        <v/>
      </c>
      <c r="K246" s="11"/>
      <c r="L246" s="11"/>
      <c r="M246" s="12"/>
      <c r="N246" s="12"/>
    </row>
    <row r="247" customFormat="false" ht="15" hidden="false" customHeight="false" outlineLevel="0" collapsed="false">
      <c r="A247" s="11"/>
      <c r="B247" s="12"/>
      <c r="C247" s="12"/>
      <c r="D247" s="12"/>
      <c r="E247" s="13"/>
      <c r="F247" s="13"/>
      <c r="G247" s="13"/>
      <c r="H247" s="10" t="str">
        <f aca="false">IF(B247="","",MAX(0,E247-F247))</f>
        <v/>
      </c>
      <c r="I247" s="10" t="str">
        <f aca="false">IF(B247="","",SUMIFS('Tiền đẩy'!$H:$H,'Tiền đẩy'!$B:$B,B247))</f>
        <v/>
      </c>
      <c r="J247" s="10" t="str">
        <f aca="false">IF(B247="","",E247+G247-I247)</f>
        <v/>
      </c>
      <c r="K247" s="11"/>
      <c r="L247" s="11"/>
      <c r="M247" s="12"/>
      <c r="N247" s="12"/>
    </row>
    <row r="248" customFormat="false" ht="15" hidden="false" customHeight="false" outlineLevel="0" collapsed="false">
      <c r="A248" s="11"/>
      <c r="B248" s="12"/>
      <c r="C248" s="12"/>
      <c r="D248" s="12"/>
      <c r="E248" s="13"/>
      <c r="F248" s="13"/>
      <c r="G248" s="13"/>
      <c r="H248" s="10" t="str">
        <f aca="false">IF(B248="","",MAX(0,E248-F248))</f>
        <v/>
      </c>
      <c r="I248" s="10" t="str">
        <f aca="false">IF(B248="","",SUMIFS('Tiền đẩy'!$H:$H,'Tiền đẩy'!$B:$B,B248))</f>
        <v/>
      </c>
      <c r="J248" s="10" t="str">
        <f aca="false">IF(B248="","",E248+G248-I248)</f>
        <v/>
      </c>
      <c r="K248" s="11"/>
      <c r="L248" s="11"/>
      <c r="M248" s="12"/>
      <c r="N248" s="12"/>
    </row>
    <row r="249" customFormat="false" ht="15" hidden="false" customHeight="false" outlineLevel="0" collapsed="false">
      <c r="A249" s="11"/>
      <c r="B249" s="12"/>
      <c r="C249" s="12"/>
      <c r="D249" s="12"/>
      <c r="E249" s="13"/>
      <c r="F249" s="13"/>
      <c r="G249" s="13"/>
      <c r="H249" s="10" t="str">
        <f aca="false">IF(B249="","",MAX(0,E249-F249))</f>
        <v/>
      </c>
      <c r="I249" s="10" t="str">
        <f aca="false">IF(B249="","",SUMIFS('Tiền đẩy'!$H:$H,'Tiền đẩy'!$B:$B,B249))</f>
        <v/>
      </c>
      <c r="J249" s="10" t="str">
        <f aca="false">IF(B249="","",E249+G249-I249)</f>
        <v/>
      </c>
      <c r="K249" s="11"/>
      <c r="L249" s="11"/>
      <c r="M249" s="12"/>
      <c r="N249" s="12"/>
    </row>
    <row r="250" customFormat="false" ht="15" hidden="false" customHeight="false" outlineLevel="0" collapsed="false">
      <c r="A250" s="11"/>
      <c r="B250" s="12"/>
      <c r="C250" s="12"/>
      <c r="D250" s="12"/>
      <c r="E250" s="13"/>
      <c r="F250" s="13"/>
      <c r="G250" s="13"/>
      <c r="H250" s="10" t="str">
        <f aca="false">IF(B250="","",MAX(0,E250-F250))</f>
        <v/>
      </c>
      <c r="I250" s="10" t="str">
        <f aca="false">IF(B250="","",SUMIFS('Tiền đẩy'!$H:$H,'Tiền đẩy'!$B:$B,B250))</f>
        <v/>
      </c>
      <c r="J250" s="10" t="str">
        <f aca="false">IF(B250="","",E250+G250-I250)</f>
        <v/>
      </c>
      <c r="K250" s="11"/>
      <c r="L250" s="11"/>
      <c r="M250" s="12"/>
      <c r="N250" s="12"/>
    </row>
    <row r="251" customFormat="false" ht="15" hidden="false" customHeight="false" outlineLevel="0" collapsed="false">
      <c r="A251" s="11"/>
      <c r="B251" s="12"/>
      <c r="C251" s="12"/>
      <c r="D251" s="12"/>
      <c r="E251" s="13"/>
      <c r="F251" s="13"/>
      <c r="G251" s="13"/>
      <c r="H251" s="10" t="str">
        <f aca="false">IF(B251="","",MAX(0,E251-F251))</f>
        <v/>
      </c>
      <c r="I251" s="10" t="str">
        <f aca="false">IF(B251="","",SUMIFS('Tiền đẩy'!$H:$H,'Tiền đẩy'!$B:$B,B251))</f>
        <v/>
      </c>
      <c r="J251" s="10" t="str">
        <f aca="false">IF(B251="","",E251+G251-I251)</f>
        <v/>
      </c>
      <c r="K251" s="11"/>
      <c r="L251" s="11"/>
      <c r="M251" s="12"/>
      <c r="N251" s="12"/>
    </row>
    <row r="252" customFormat="false" ht="15" hidden="false" customHeight="false" outlineLevel="0" collapsed="false">
      <c r="A252" s="11"/>
      <c r="B252" s="12"/>
      <c r="C252" s="12"/>
      <c r="D252" s="12"/>
      <c r="E252" s="13"/>
      <c r="F252" s="13"/>
      <c r="G252" s="13"/>
      <c r="H252" s="10" t="str">
        <f aca="false">IF(B252="","",MAX(0,E252-F252))</f>
        <v/>
      </c>
      <c r="I252" s="10" t="str">
        <f aca="false">IF(B252="","",SUMIFS('Tiền đẩy'!$H:$H,'Tiền đẩy'!$B:$B,B252))</f>
        <v/>
      </c>
      <c r="J252" s="10" t="str">
        <f aca="false">IF(B252="","",E252+G252-I252)</f>
        <v/>
      </c>
      <c r="K252" s="11"/>
      <c r="L252" s="11"/>
      <c r="M252" s="12"/>
      <c r="N252" s="12"/>
    </row>
    <row r="253" customFormat="false" ht="15" hidden="false" customHeight="false" outlineLevel="0" collapsed="false">
      <c r="A253" s="11"/>
      <c r="B253" s="12"/>
      <c r="C253" s="12"/>
      <c r="D253" s="12"/>
      <c r="E253" s="13"/>
      <c r="F253" s="13"/>
      <c r="G253" s="13"/>
      <c r="H253" s="10" t="str">
        <f aca="false">IF(B253="","",MAX(0,E253-F253))</f>
        <v/>
      </c>
      <c r="I253" s="10" t="str">
        <f aca="false">IF(B253="","",SUMIFS('Tiền đẩy'!$H:$H,'Tiền đẩy'!$B:$B,B253))</f>
        <v/>
      </c>
      <c r="J253" s="10" t="str">
        <f aca="false">IF(B253="","",E253+G253-I253)</f>
        <v/>
      </c>
      <c r="K253" s="11"/>
      <c r="L253" s="11"/>
      <c r="M253" s="12"/>
      <c r="N253" s="12"/>
    </row>
    <row r="254" customFormat="false" ht="15" hidden="false" customHeight="false" outlineLevel="0" collapsed="false">
      <c r="A254" s="11"/>
      <c r="B254" s="12"/>
      <c r="C254" s="12"/>
      <c r="D254" s="12"/>
      <c r="E254" s="13"/>
      <c r="F254" s="13"/>
      <c r="G254" s="13"/>
      <c r="H254" s="10" t="str">
        <f aca="false">IF(B254="","",MAX(0,E254-F254))</f>
        <v/>
      </c>
      <c r="I254" s="10" t="str">
        <f aca="false">IF(B254="","",SUMIFS('Tiền đẩy'!$H:$H,'Tiền đẩy'!$B:$B,B254))</f>
        <v/>
      </c>
      <c r="J254" s="10" t="str">
        <f aca="false">IF(B254="","",E254+G254-I254)</f>
        <v/>
      </c>
      <c r="K254" s="11"/>
      <c r="L254" s="11"/>
      <c r="M254" s="12"/>
      <c r="N254" s="12"/>
    </row>
    <row r="255" customFormat="false" ht="15" hidden="false" customHeight="false" outlineLevel="0" collapsed="false">
      <c r="A255" s="11"/>
      <c r="B255" s="12"/>
      <c r="C255" s="12"/>
      <c r="D255" s="12"/>
      <c r="E255" s="13"/>
      <c r="F255" s="13"/>
      <c r="G255" s="13"/>
      <c r="H255" s="10" t="str">
        <f aca="false">IF(B255="","",MAX(0,E255-F255))</f>
        <v/>
      </c>
      <c r="I255" s="10" t="str">
        <f aca="false">IF(B255="","",SUMIFS('Tiền đẩy'!$H:$H,'Tiền đẩy'!$B:$B,B255))</f>
        <v/>
      </c>
      <c r="J255" s="10" t="str">
        <f aca="false">IF(B255="","",E255+G255-I255)</f>
        <v/>
      </c>
      <c r="K255" s="11"/>
      <c r="L255" s="11"/>
      <c r="M255" s="12"/>
      <c r="N255" s="12"/>
    </row>
    <row r="256" customFormat="false" ht="15" hidden="false" customHeight="false" outlineLevel="0" collapsed="false">
      <c r="A256" s="11"/>
      <c r="B256" s="12"/>
      <c r="C256" s="12"/>
      <c r="D256" s="12"/>
      <c r="E256" s="13"/>
      <c r="F256" s="13"/>
      <c r="G256" s="13"/>
      <c r="H256" s="10" t="str">
        <f aca="false">IF(B256="","",MAX(0,E256-F256))</f>
        <v/>
      </c>
      <c r="I256" s="10" t="str">
        <f aca="false">IF(B256="","",SUMIFS('Tiền đẩy'!$H:$H,'Tiền đẩy'!$B:$B,B256))</f>
        <v/>
      </c>
      <c r="J256" s="10" t="str">
        <f aca="false">IF(B256="","",E256+G256-I256)</f>
        <v/>
      </c>
      <c r="K256" s="11"/>
      <c r="L256" s="11"/>
      <c r="M256" s="12"/>
      <c r="N256" s="12"/>
    </row>
    <row r="257" customFormat="false" ht="15" hidden="false" customHeight="false" outlineLevel="0" collapsed="false">
      <c r="A257" s="11"/>
      <c r="B257" s="12"/>
      <c r="C257" s="12"/>
      <c r="D257" s="12"/>
      <c r="E257" s="13"/>
      <c r="F257" s="13"/>
      <c r="G257" s="13"/>
      <c r="H257" s="10" t="str">
        <f aca="false">IF(B257="","",MAX(0,E257-F257))</f>
        <v/>
      </c>
      <c r="I257" s="10" t="str">
        <f aca="false">IF(B257="","",SUMIFS('Tiền đẩy'!$H:$H,'Tiền đẩy'!$B:$B,B257))</f>
        <v/>
      </c>
      <c r="J257" s="10" t="str">
        <f aca="false">IF(B257="","",E257+G257-I257)</f>
        <v/>
      </c>
      <c r="K257" s="11"/>
      <c r="L257" s="11"/>
      <c r="M257" s="12"/>
      <c r="N257" s="12"/>
    </row>
    <row r="258" customFormat="false" ht="15" hidden="false" customHeight="false" outlineLevel="0" collapsed="false">
      <c r="A258" s="11"/>
      <c r="B258" s="12"/>
      <c r="C258" s="12"/>
      <c r="D258" s="12"/>
      <c r="E258" s="13"/>
      <c r="F258" s="13"/>
      <c r="G258" s="13"/>
      <c r="H258" s="10" t="str">
        <f aca="false">IF(B258="","",MAX(0,E258-F258))</f>
        <v/>
      </c>
      <c r="I258" s="10" t="str">
        <f aca="false">IF(B258="","",SUMIFS('Tiền đẩy'!$H:$H,'Tiền đẩy'!$B:$B,B258))</f>
        <v/>
      </c>
      <c r="J258" s="10" t="str">
        <f aca="false">IF(B258="","",E258+G258-I258)</f>
        <v/>
      </c>
      <c r="K258" s="11"/>
      <c r="L258" s="11"/>
      <c r="M258" s="12"/>
      <c r="N258" s="12"/>
    </row>
    <row r="259" customFormat="false" ht="15" hidden="false" customHeight="false" outlineLevel="0" collapsed="false">
      <c r="A259" s="11"/>
      <c r="B259" s="12"/>
      <c r="C259" s="12"/>
      <c r="D259" s="12"/>
      <c r="E259" s="13"/>
      <c r="F259" s="13"/>
      <c r="G259" s="13"/>
      <c r="H259" s="10" t="str">
        <f aca="false">IF(B259="","",MAX(0,E259-F259))</f>
        <v/>
      </c>
      <c r="I259" s="10" t="str">
        <f aca="false">IF(B259="","",SUMIFS('Tiền đẩy'!$H:$H,'Tiền đẩy'!$B:$B,B259))</f>
        <v/>
      </c>
      <c r="J259" s="10" t="str">
        <f aca="false">IF(B259="","",E259+G259-I259)</f>
        <v/>
      </c>
      <c r="K259" s="11"/>
      <c r="L259" s="11"/>
      <c r="M259" s="12"/>
      <c r="N259" s="12"/>
    </row>
    <row r="260" customFormat="false" ht="15" hidden="false" customHeight="false" outlineLevel="0" collapsed="false">
      <c r="A260" s="11"/>
      <c r="B260" s="12"/>
      <c r="C260" s="12"/>
      <c r="D260" s="12"/>
      <c r="E260" s="13"/>
      <c r="F260" s="13"/>
      <c r="G260" s="13"/>
      <c r="H260" s="10" t="str">
        <f aca="false">IF(B260="","",MAX(0,E260-F260))</f>
        <v/>
      </c>
      <c r="I260" s="10" t="str">
        <f aca="false">IF(B260="","",SUMIFS('Tiền đẩy'!$H:$H,'Tiền đẩy'!$B:$B,B260))</f>
        <v/>
      </c>
      <c r="J260" s="10" t="str">
        <f aca="false">IF(B260="","",E260+G260-I260)</f>
        <v/>
      </c>
      <c r="K260" s="11"/>
      <c r="L260" s="11"/>
      <c r="M260" s="12"/>
      <c r="N260" s="12"/>
    </row>
    <row r="261" customFormat="false" ht="15" hidden="false" customHeight="false" outlineLevel="0" collapsed="false">
      <c r="A261" s="11"/>
      <c r="B261" s="12"/>
      <c r="C261" s="12"/>
      <c r="D261" s="12"/>
      <c r="E261" s="13"/>
      <c r="F261" s="13"/>
      <c r="G261" s="13"/>
      <c r="H261" s="10" t="str">
        <f aca="false">IF(B261="","",MAX(0,E261-F261))</f>
        <v/>
      </c>
      <c r="I261" s="10" t="str">
        <f aca="false">IF(B261="","",SUMIFS('Tiền đẩy'!$H:$H,'Tiền đẩy'!$B:$B,B261))</f>
        <v/>
      </c>
      <c r="J261" s="10" t="str">
        <f aca="false">IF(B261="","",E261+G261-I261)</f>
        <v/>
      </c>
      <c r="K261" s="11"/>
      <c r="L261" s="11"/>
      <c r="M261" s="12"/>
      <c r="N261" s="12"/>
    </row>
    <row r="262" customFormat="false" ht="15" hidden="false" customHeight="false" outlineLevel="0" collapsed="false">
      <c r="A262" s="11"/>
      <c r="B262" s="12"/>
      <c r="C262" s="12"/>
      <c r="D262" s="12"/>
      <c r="E262" s="13"/>
      <c r="F262" s="13"/>
      <c r="G262" s="13"/>
      <c r="H262" s="10" t="str">
        <f aca="false">IF(B262="","",MAX(0,E262-F262))</f>
        <v/>
      </c>
      <c r="I262" s="10" t="str">
        <f aca="false">IF(B262="","",SUMIFS('Tiền đẩy'!$H:$H,'Tiền đẩy'!$B:$B,B262))</f>
        <v/>
      </c>
      <c r="J262" s="10" t="str">
        <f aca="false">IF(B262="","",E262+G262-I262)</f>
        <v/>
      </c>
      <c r="K262" s="11"/>
      <c r="L262" s="11"/>
      <c r="M262" s="12"/>
      <c r="N262" s="12"/>
    </row>
    <row r="263" customFormat="false" ht="15" hidden="false" customHeight="false" outlineLevel="0" collapsed="false">
      <c r="A263" s="11"/>
      <c r="B263" s="12"/>
      <c r="C263" s="12"/>
      <c r="D263" s="12"/>
      <c r="E263" s="13"/>
      <c r="F263" s="13"/>
      <c r="G263" s="13"/>
      <c r="H263" s="10" t="str">
        <f aca="false">IF(B263="","",MAX(0,E263-F263))</f>
        <v/>
      </c>
      <c r="I263" s="10" t="str">
        <f aca="false">IF(B263="","",SUMIFS('Tiền đẩy'!$H:$H,'Tiền đẩy'!$B:$B,B263))</f>
        <v/>
      </c>
      <c r="J263" s="10" t="str">
        <f aca="false">IF(B263="","",E263+G263-I263)</f>
        <v/>
      </c>
      <c r="K263" s="11"/>
      <c r="L263" s="11"/>
      <c r="M263" s="12"/>
      <c r="N263" s="12"/>
    </row>
    <row r="264" customFormat="false" ht="15" hidden="false" customHeight="false" outlineLevel="0" collapsed="false">
      <c r="A264" s="11"/>
      <c r="B264" s="12"/>
      <c r="C264" s="12"/>
      <c r="D264" s="12"/>
      <c r="E264" s="13"/>
      <c r="F264" s="13"/>
      <c r="G264" s="13"/>
      <c r="H264" s="10" t="str">
        <f aca="false">IF(B264="","",MAX(0,E264-F264))</f>
        <v/>
      </c>
      <c r="I264" s="10" t="str">
        <f aca="false">IF(B264="","",SUMIFS('Tiền đẩy'!$H:$H,'Tiền đẩy'!$B:$B,B264))</f>
        <v/>
      </c>
      <c r="J264" s="10" t="str">
        <f aca="false">IF(B264="","",E264+G264-I264)</f>
        <v/>
      </c>
      <c r="K264" s="11"/>
      <c r="L264" s="11"/>
      <c r="M264" s="12"/>
      <c r="N264" s="12"/>
    </row>
    <row r="265" customFormat="false" ht="15" hidden="false" customHeight="false" outlineLevel="0" collapsed="false">
      <c r="A265" s="11"/>
      <c r="B265" s="12"/>
      <c r="C265" s="12"/>
      <c r="D265" s="12"/>
      <c r="E265" s="13"/>
      <c r="F265" s="13"/>
      <c r="G265" s="13"/>
      <c r="H265" s="10" t="str">
        <f aca="false">IF(B265="","",MAX(0,E265-F265))</f>
        <v/>
      </c>
      <c r="I265" s="10" t="str">
        <f aca="false">IF(B265="","",SUMIFS('Tiền đẩy'!$H:$H,'Tiền đẩy'!$B:$B,B265))</f>
        <v/>
      </c>
      <c r="J265" s="10" t="str">
        <f aca="false">IF(B265="","",E265+G265-I265)</f>
        <v/>
      </c>
      <c r="K265" s="11"/>
      <c r="L265" s="11"/>
      <c r="M265" s="12"/>
      <c r="N265" s="12"/>
    </row>
    <row r="266" customFormat="false" ht="15" hidden="false" customHeight="false" outlineLevel="0" collapsed="false">
      <c r="A266" s="11"/>
      <c r="B266" s="12"/>
      <c r="C266" s="12"/>
      <c r="D266" s="12"/>
      <c r="E266" s="13"/>
      <c r="F266" s="13"/>
      <c r="G266" s="13"/>
      <c r="H266" s="10" t="str">
        <f aca="false">IF(B266="","",MAX(0,E266-F266))</f>
        <v/>
      </c>
      <c r="I266" s="10" t="str">
        <f aca="false">IF(B266="","",SUMIFS('Tiền đẩy'!$H:$H,'Tiền đẩy'!$B:$B,B266))</f>
        <v/>
      </c>
      <c r="J266" s="10" t="str">
        <f aca="false">IF(B266="","",E266+G266-I266)</f>
        <v/>
      </c>
      <c r="K266" s="11"/>
      <c r="L266" s="11"/>
      <c r="M266" s="12"/>
      <c r="N266" s="12"/>
    </row>
    <row r="267" customFormat="false" ht="15" hidden="false" customHeight="false" outlineLevel="0" collapsed="false">
      <c r="A267" s="11"/>
      <c r="B267" s="12"/>
      <c r="C267" s="12"/>
      <c r="D267" s="12"/>
      <c r="E267" s="13"/>
      <c r="F267" s="13"/>
      <c r="G267" s="13"/>
      <c r="H267" s="10" t="str">
        <f aca="false">IF(B267="","",MAX(0,E267-F267))</f>
        <v/>
      </c>
      <c r="I267" s="10" t="str">
        <f aca="false">IF(B267="","",SUMIFS('Tiền đẩy'!$H:$H,'Tiền đẩy'!$B:$B,B267))</f>
        <v/>
      </c>
      <c r="J267" s="10" t="str">
        <f aca="false">IF(B267="","",E267+G267-I267)</f>
        <v/>
      </c>
      <c r="K267" s="11"/>
      <c r="L267" s="11"/>
      <c r="M267" s="12"/>
      <c r="N267" s="12"/>
    </row>
    <row r="268" customFormat="false" ht="15" hidden="false" customHeight="false" outlineLevel="0" collapsed="false">
      <c r="A268" s="11"/>
      <c r="B268" s="12"/>
      <c r="C268" s="12"/>
      <c r="D268" s="12"/>
      <c r="E268" s="13"/>
      <c r="F268" s="13"/>
      <c r="G268" s="13"/>
      <c r="H268" s="10" t="str">
        <f aca="false">IF(B268="","",MAX(0,E268-F268))</f>
        <v/>
      </c>
      <c r="I268" s="10" t="str">
        <f aca="false">IF(B268="","",SUMIFS('Tiền đẩy'!$H:$H,'Tiền đẩy'!$B:$B,B268))</f>
        <v/>
      </c>
      <c r="J268" s="10" t="str">
        <f aca="false">IF(B268="","",E268+G268-I268)</f>
        <v/>
      </c>
      <c r="K268" s="11"/>
      <c r="L268" s="11"/>
      <c r="M268" s="12"/>
      <c r="N268" s="12"/>
    </row>
    <row r="269" customFormat="false" ht="15" hidden="false" customHeight="false" outlineLevel="0" collapsed="false">
      <c r="A269" s="11"/>
      <c r="B269" s="12"/>
      <c r="C269" s="12"/>
      <c r="D269" s="12"/>
      <c r="E269" s="13"/>
      <c r="F269" s="13"/>
      <c r="G269" s="13"/>
      <c r="H269" s="10" t="str">
        <f aca="false">IF(B269="","",MAX(0,E269-F269))</f>
        <v/>
      </c>
      <c r="I269" s="10" t="str">
        <f aca="false">IF(B269="","",SUMIFS('Tiền đẩy'!$H:$H,'Tiền đẩy'!$B:$B,B269))</f>
        <v/>
      </c>
      <c r="J269" s="10" t="str">
        <f aca="false">IF(B269="","",E269+G269-I269)</f>
        <v/>
      </c>
      <c r="K269" s="11"/>
      <c r="L269" s="11"/>
      <c r="M269" s="12"/>
      <c r="N269" s="12"/>
    </row>
    <row r="270" customFormat="false" ht="15" hidden="false" customHeight="false" outlineLevel="0" collapsed="false">
      <c r="A270" s="11"/>
      <c r="B270" s="12"/>
      <c r="C270" s="12"/>
      <c r="D270" s="12"/>
      <c r="E270" s="13"/>
      <c r="F270" s="13"/>
      <c r="G270" s="13"/>
      <c r="H270" s="10" t="str">
        <f aca="false">IF(B270="","",MAX(0,E270-F270))</f>
        <v/>
      </c>
      <c r="I270" s="10" t="str">
        <f aca="false">IF(B270="","",SUMIFS('Tiền đẩy'!$H:$H,'Tiền đẩy'!$B:$B,B270))</f>
        <v/>
      </c>
      <c r="J270" s="10" t="str">
        <f aca="false">IF(B270="","",E270+G270-I270)</f>
        <v/>
      </c>
      <c r="K270" s="11"/>
      <c r="L270" s="11"/>
      <c r="M270" s="12"/>
      <c r="N270" s="12"/>
    </row>
    <row r="271" customFormat="false" ht="15" hidden="false" customHeight="false" outlineLevel="0" collapsed="false">
      <c r="A271" s="11"/>
      <c r="B271" s="12"/>
      <c r="C271" s="12"/>
      <c r="D271" s="12"/>
      <c r="E271" s="13"/>
      <c r="F271" s="13"/>
      <c r="G271" s="13"/>
      <c r="H271" s="10" t="str">
        <f aca="false">IF(B271="","",MAX(0,E271-F271))</f>
        <v/>
      </c>
      <c r="I271" s="10" t="str">
        <f aca="false">IF(B271="","",SUMIFS('Tiền đẩy'!$H:$H,'Tiền đẩy'!$B:$B,B271))</f>
        <v/>
      </c>
      <c r="J271" s="10" t="str">
        <f aca="false">IF(B271="","",E271+G271-I271)</f>
        <v/>
      </c>
      <c r="K271" s="11"/>
      <c r="L271" s="11"/>
      <c r="M271" s="12"/>
      <c r="N271" s="12"/>
    </row>
    <row r="272" customFormat="false" ht="15" hidden="false" customHeight="false" outlineLevel="0" collapsed="false">
      <c r="A272" s="11"/>
      <c r="B272" s="12"/>
      <c r="C272" s="12"/>
      <c r="D272" s="12"/>
      <c r="E272" s="13"/>
      <c r="F272" s="13"/>
      <c r="G272" s="13"/>
      <c r="H272" s="10" t="str">
        <f aca="false">IF(B272="","",MAX(0,E272-F272))</f>
        <v/>
      </c>
      <c r="I272" s="10" t="str">
        <f aca="false">IF(B272="","",SUMIFS('Tiền đẩy'!$H:$H,'Tiền đẩy'!$B:$B,B272))</f>
        <v/>
      </c>
      <c r="J272" s="10" t="str">
        <f aca="false">IF(B272="","",E272+G272-I272)</f>
        <v/>
      </c>
      <c r="K272" s="11"/>
      <c r="L272" s="11"/>
      <c r="M272" s="12"/>
      <c r="N272" s="12"/>
    </row>
    <row r="273" customFormat="false" ht="15" hidden="false" customHeight="false" outlineLevel="0" collapsed="false">
      <c r="A273" s="11"/>
      <c r="B273" s="12"/>
      <c r="C273" s="12"/>
      <c r="D273" s="12"/>
      <c r="E273" s="13"/>
      <c r="F273" s="13"/>
      <c r="G273" s="13"/>
      <c r="H273" s="10" t="str">
        <f aca="false">IF(B273="","",MAX(0,E273-F273))</f>
        <v/>
      </c>
      <c r="I273" s="10" t="str">
        <f aca="false">IF(B273="","",SUMIFS('Tiền đẩy'!$H:$H,'Tiền đẩy'!$B:$B,B273))</f>
        <v/>
      </c>
      <c r="J273" s="10" t="str">
        <f aca="false">IF(B273="","",E273+G273-I273)</f>
        <v/>
      </c>
      <c r="K273" s="11"/>
      <c r="L273" s="11"/>
      <c r="M273" s="12"/>
      <c r="N273" s="12"/>
    </row>
    <row r="274" customFormat="false" ht="15" hidden="false" customHeight="false" outlineLevel="0" collapsed="false">
      <c r="A274" s="11"/>
      <c r="B274" s="12"/>
      <c r="C274" s="12"/>
      <c r="D274" s="12"/>
      <c r="E274" s="13"/>
      <c r="F274" s="13"/>
      <c r="G274" s="13"/>
      <c r="H274" s="10" t="str">
        <f aca="false">IF(B274="","",MAX(0,E274-F274))</f>
        <v/>
      </c>
      <c r="I274" s="10" t="str">
        <f aca="false">IF(B274="","",SUMIFS('Tiền đẩy'!$H:$H,'Tiền đẩy'!$B:$B,B274))</f>
        <v/>
      </c>
      <c r="J274" s="10" t="str">
        <f aca="false">IF(B274="","",E274+G274-I274)</f>
        <v/>
      </c>
      <c r="K274" s="11"/>
      <c r="L274" s="11"/>
      <c r="M274" s="12"/>
      <c r="N274" s="12"/>
    </row>
    <row r="275" customFormat="false" ht="15" hidden="false" customHeight="false" outlineLevel="0" collapsed="false">
      <c r="A275" s="11"/>
      <c r="B275" s="12"/>
      <c r="C275" s="12"/>
      <c r="D275" s="12"/>
      <c r="E275" s="13"/>
      <c r="F275" s="13"/>
      <c r="G275" s="13"/>
      <c r="H275" s="10" t="str">
        <f aca="false">IF(B275="","",MAX(0,E275-F275))</f>
        <v/>
      </c>
      <c r="I275" s="10" t="str">
        <f aca="false">IF(B275="","",SUMIFS('Tiền đẩy'!$H:$H,'Tiền đẩy'!$B:$B,B275))</f>
        <v/>
      </c>
      <c r="J275" s="10" t="str">
        <f aca="false">IF(B275="","",E275+G275-I275)</f>
        <v/>
      </c>
      <c r="K275" s="11"/>
      <c r="L275" s="11"/>
      <c r="M275" s="12"/>
      <c r="N275" s="12"/>
    </row>
    <row r="276" customFormat="false" ht="15" hidden="false" customHeight="false" outlineLevel="0" collapsed="false">
      <c r="A276" s="11"/>
      <c r="B276" s="12"/>
      <c r="C276" s="12"/>
      <c r="D276" s="12"/>
      <c r="E276" s="13"/>
      <c r="F276" s="13"/>
      <c r="G276" s="13"/>
      <c r="H276" s="10" t="str">
        <f aca="false">IF(B276="","",MAX(0,E276-F276))</f>
        <v/>
      </c>
      <c r="I276" s="10" t="str">
        <f aca="false">IF(B276="","",SUMIFS('Tiền đẩy'!$H:$H,'Tiền đẩy'!$B:$B,B276))</f>
        <v/>
      </c>
      <c r="J276" s="10" t="str">
        <f aca="false">IF(B276="","",E276+G276-I276)</f>
        <v/>
      </c>
      <c r="K276" s="11"/>
      <c r="L276" s="11"/>
      <c r="M276" s="12"/>
      <c r="N276" s="12"/>
    </row>
    <row r="277" customFormat="false" ht="15" hidden="false" customHeight="false" outlineLevel="0" collapsed="false">
      <c r="A277" s="11"/>
      <c r="B277" s="12"/>
      <c r="C277" s="12"/>
      <c r="D277" s="12"/>
      <c r="E277" s="13"/>
      <c r="F277" s="13"/>
      <c r="G277" s="13"/>
      <c r="H277" s="10" t="str">
        <f aca="false">IF(B277="","",MAX(0,E277-F277))</f>
        <v/>
      </c>
      <c r="I277" s="10" t="str">
        <f aca="false">IF(B277="","",SUMIFS('Tiền đẩy'!$H:$H,'Tiền đẩy'!$B:$B,B277))</f>
        <v/>
      </c>
      <c r="J277" s="10" t="str">
        <f aca="false">IF(B277="","",E277+G277-I277)</f>
        <v/>
      </c>
      <c r="K277" s="11"/>
      <c r="L277" s="11"/>
      <c r="M277" s="12"/>
      <c r="N277" s="12"/>
    </row>
    <row r="278" customFormat="false" ht="15" hidden="false" customHeight="false" outlineLevel="0" collapsed="false">
      <c r="A278" s="11"/>
      <c r="B278" s="12"/>
      <c r="C278" s="12"/>
      <c r="D278" s="12"/>
      <c r="E278" s="13"/>
      <c r="F278" s="13"/>
      <c r="G278" s="13"/>
      <c r="H278" s="10" t="str">
        <f aca="false">IF(B278="","",MAX(0,E278-F278))</f>
        <v/>
      </c>
      <c r="I278" s="10" t="str">
        <f aca="false">IF(B278="","",SUMIFS('Tiền đẩy'!$H:$H,'Tiền đẩy'!$B:$B,B278))</f>
        <v/>
      </c>
      <c r="J278" s="10" t="str">
        <f aca="false">IF(B278="","",E278+G278-I278)</f>
        <v/>
      </c>
      <c r="K278" s="11"/>
      <c r="L278" s="11"/>
      <c r="M278" s="12"/>
      <c r="N278" s="12"/>
    </row>
    <row r="279" customFormat="false" ht="15" hidden="false" customHeight="false" outlineLevel="0" collapsed="false">
      <c r="A279" s="11"/>
      <c r="B279" s="12"/>
      <c r="C279" s="12"/>
      <c r="D279" s="12"/>
      <c r="E279" s="13"/>
      <c r="F279" s="13"/>
      <c r="G279" s="13"/>
      <c r="H279" s="10" t="str">
        <f aca="false">IF(B279="","",MAX(0,E279-F279))</f>
        <v/>
      </c>
      <c r="I279" s="10" t="str">
        <f aca="false">IF(B279="","",SUMIFS('Tiền đẩy'!$H:$H,'Tiền đẩy'!$B:$B,B279))</f>
        <v/>
      </c>
      <c r="J279" s="10" t="str">
        <f aca="false">IF(B279="","",E279+G279-I279)</f>
        <v/>
      </c>
      <c r="K279" s="11"/>
      <c r="L279" s="11"/>
      <c r="M279" s="12"/>
      <c r="N279" s="12"/>
    </row>
    <row r="280" customFormat="false" ht="15" hidden="false" customHeight="false" outlineLevel="0" collapsed="false">
      <c r="A280" s="11"/>
      <c r="B280" s="12"/>
      <c r="C280" s="12"/>
      <c r="D280" s="12"/>
      <c r="E280" s="13"/>
      <c r="F280" s="13"/>
      <c r="G280" s="13"/>
      <c r="H280" s="10" t="str">
        <f aca="false">IF(B280="","",MAX(0,E280-F280))</f>
        <v/>
      </c>
      <c r="I280" s="10" t="str">
        <f aca="false">IF(B280="","",SUMIFS('Tiền đẩy'!$H:$H,'Tiền đẩy'!$B:$B,B280))</f>
        <v/>
      </c>
      <c r="J280" s="10" t="str">
        <f aca="false">IF(B280="","",E280+G280-I280)</f>
        <v/>
      </c>
      <c r="K280" s="11"/>
      <c r="L280" s="11"/>
      <c r="M280" s="12"/>
      <c r="N280" s="12"/>
    </row>
    <row r="281" customFormat="false" ht="15" hidden="false" customHeight="false" outlineLevel="0" collapsed="false">
      <c r="A281" s="11"/>
      <c r="B281" s="12"/>
      <c r="C281" s="12"/>
      <c r="D281" s="12"/>
      <c r="E281" s="13"/>
      <c r="F281" s="13"/>
      <c r="G281" s="13"/>
      <c r="H281" s="10" t="str">
        <f aca="false">IF(B281="","",MAX(0,E281-F281))</f>
        <v/>
      </c>
      <c r="I281" s="10" t="str">
        <f aca="false">IF(B281="","",SUMIFS('Tiền đẩy'!$H:$H,'Tiền đẩy'!$B:$B,B281))</f>
        <v/>
      </c>
      <c r="J281" s="10" t="str">
        <f aca="false">IF(B281="","",E281+G281-I281)</f>
        <v/>
      </c>
      <c r="K281" s="11"/>
      <c r="L281" s="11"/>
      <c r="M281" s="12"/>
      <c r="N281" s="12"/>
    </row>
    <row r="282" customFormat="false" ht="15" hidden="false" customHeight="false" outlineLevel="0" collapsed="false">
      <c r="A282" s="11"/>
      <c r="B282" s="12"/>
      <c r="C282" s="12"/>
      <c r="D282" s="12"/>
      <c r="E282" s="13"/>
      <c r="F282" s="13"/>
      <c r="G282" s="13"/>
      <c r="H282" s="10" t="str">
        <f aca="false">IF(B282="","",MAX(0,E282-F282))</f>
        <v/>
      </c>
      <c r="I282" s="10" t="str">
        <f aca="false">IF(B282="","",SUMIFS('Tiền đẩy'!$H:$H,'Tiền đẩy'!$B:$B,B282))</f>
        <v/>
      </c>
      <c r="J282" s="10" t="str">
        <f aca="false">IF(B282="","",E282+G282-I282)</f>
        <v/>
      </c>
      <c r="K282" s="11"/>
      <c r="L282" s="11"/>
      <c r="M282" s="12"/>
      <c r="N282" s="12"/>
    </row>
    <row r="283" customFormat="false" ht="15" hidden="false" customHeight="false" outlineLevel="0" collapsed="false">
      <c r="A283" s="11"/>
      <c r="B283" s="12"/>
      <c r="C283" s="12"/>
      <c r="D283" s="12"/>
      <c r="E283" s="13"/>
      <c r="F283" s="13"/>
      <c r="G283" s="13"/>
      <c r="H283" s="10" t="str">
        <f aca="false">IF(B283="","",MAX(0,E283-F283))</f>
        <v/>
      </c>
      <c r="I283" s="10" t="str">
        <f aca="false">IF(B283="","",SUMIFS('Tiền đẩy'!$H:$H,'Tiền đẩy'!$B:$B,B283))</f>
        <v/>
      </c>
      <c r="J283" s="10" t="str">
        <f aca="false">IF(B283="","",E283+G283-I283)</f>
        <v/>
      </c>
      <c r="K283" s="11"/>
      <c r="L283" s="11"/>
      <c r="M283" s="12"/>
      <c r="N283" s="12"/>
    </row>
    <row r="284" customFormat="false" ht="15" hidden="false" customHeight="false" outlineLevel="0" collapsed="false">
      <c r="A284" s="11"/>
      <c r="B284" s="12"/>
      <c r="C284" s="12"/>
      <c r="D284" s="12"/>
      <c r="E284" s="13"/>
      <c r="F284" s="13"/>
      <c r="G284" s="13"/>
      <c r="H284" s="10" t="str">
        <f aca="false">IF(B284="","",MAX(0,E284-F284))</f>
        <v/>
      </c>
      <c r="I284" s="10" t="str">
        <f aca="false">IF(B284="","",SUMIFS('Tiền đẩy'!$H:$H,'Tiền đẩy'!$B:$B,B284))</f>
        <v/>
      </c>
      <c r="J284" s="10" t="str">
        <f aca="false">IF(B284="","",E284+G284-I284)</f>
        <v/>
      </c>
      <c r="K284" s="11"/>
      <c r="L284" s="11"/>
      <c r="M284" s="12"/>
      <c r="N284" s="12"/>
    </row>
    <row r="285" customFormat="false" ht="15" hidden="false" customHeight="false" outlineLevel="0" collapsed="false">
      <c r="A285" s="11"/>
      <c r="B285" s="12"/>
      <c r="C285" s="12"/>
      <c r="D285" s="12"/>
      <c r="E285" s="13"/>
      <c r="F285" s="13"/>
      <c r="G285" s="13"/>
      <c r="H285" s="10" t="str">
        <f aca="false">IF(B285="","",MAX(0,E285-F285))</f>
        <v/>
      </c>
      <c r="I285" s="10" t="str">
        <f aca="false">IF(B285="","",SUMIFS('Tiền đẩy'!$H:$H,'Tiền đẩy'!$B:$B,B285))</f>
        <v/>
      </c>
      <c r="J285" s="10" t="str">
        <f aca="false">IF(B285="","",E285+G285-I285)</f>
        <v/>
      </c>
      <c r="K285" s="11"/>
      <c r="L285" s="11"/>
      <c r="M285" s="12"/>
      <c r="N285" s="12"/>
    </row>
    <row r="286" customFormat="false" ht="15" hidden="false" customHeight="false" outlineLevel="0" collapsed="false">
      <c r="A286" s="11"/>
      <c r="B286" s="12"/>
      <c r="C286" s="12"/>
      <c r="D286" s="12"/>
      <c r="E286" s="13"/>
      <c r="F286" s="13"/>
      <c r="G286" s="13"/>
      <c r="H286" s="10" t="str">
        <f aca="false">IF(B286="","",MAX(0,E286-F286))</f>
        <v/>
      </c>
      <c r="I286" s="10" t="str">
        <f aca="false">IF(B286="","",SUMIFS('Tiền đẩy'!$H:$H,'Tiền đẩy'!$B:$B,B286))</f>
        <v/>
      </c>
      <c r="J286" s="10" t="str">
        <f aca="false">IF(B286="","",E286+G286-I286)</f>
        <v/>
      </c>
      <c r="K286" s="11"/>
      <c r="L286" s="11"/>
      <c r="M286" s="12"/>
      <c r="N286" s="12"/>
    </row>
    <row r="287" customFormat="false" ht="15" hidden="false" customHeight="false" outlineLevel="0" collapsed="false">
      <c r="A287" s="11"/>
      <c r="B287" s="12"/>
      <c r="C287" s="12"/>
      <c r="D287" s="12"/>
      <c r="E287" s="13"/>
      <c r="F287" s="13"/>
      <c r="G287" s="13"/>
      <c r="H287" s="10" t="str">
        <f aca="false">IF(B287="","",MAX(0,E287-F287))</f>
        <v/>
      </c>
      <c r="I287" s="10" t="str">
        <f aca="false">IF(B287="","",SUMIFS('Tiền đẩy'!$H:$H,'Tiền đẩy'!$B:$B,B287))</f>
        <v/>
      </c>
      <c r="J287" s="10" t="str">
        <f aca="false">IF(B287="","",E287+G287-I287)</f>
        <v/>
      </c>
      <c r="K287" s="11"/>
      <c r="L287" s="11"/>
      <c r="M287" s="12"/>
      <c r="N287" s="12"/>
    </row>
    <row r="288" customFormat="false" ht="15" hidden="false" customHeight="false" outlineLevel="0" collapsed="false">
      <c r="A288" s="11"/>
      <c r="B288" s="12"/>
      <c r="C288" s="12"/>
      <c r="D288" s="12"/>
      <c r="E288" s="13"/>
      <c r="F288" s="13"/>
      <c r="G288" s="13"/>
      <c r="H288" s="10" t="str">
        <f aca="false">IF(B288="","",MAX(0,E288-F288))</f>
        <v/>
      </c>
      <c r="I288" s="10" t="str">
        <f aca="false">IF(B288="","",SUMIFS('Tiền đẩy'!$H:$H,'Tiền đẩy'!$B:$B,B288))</f>
        <v/>
      </c>
      <c r="J288" s="10" t="str">
        <f aca="false">IF(B288="","",E288+G288-I288)</f>
        <v/>
      </c>
      <c r="K288" s="11"/>
      <c r="L288" s="11"/>
      <c r="M288" s="12"/>
      <c r="N288" s="12"/>
    </row>
    <row r="289" customFormat="false" ht="15" hidden="false" customHeight="false" outlineLevel="0" collapsed="false">
      <c r="A289" s="11"/>
      <c r="B289" s="12"/>
      <c r="C289" s="12"/>
      <c r="D289" s="12"/>
      <c r="E289" s="13"/>
      <c r="F289" s="13"/>
      <c r="G289" s="13"/>
      <c r="H289" s="10" t="str">
        <f aca="false">IF(B289="","",MAX(0,E289-F289))</f>
        <v/>
      </c>
      <c r="I289" s="10" t="str">
        <f aca="false">IF(B289="","",SUMIFS('Tiền đẩy'!$H:$H,'Tiền đẩy'!$B:$B,B289))</f>
        <v/>
      </c>
      <c r="J289" s="10" t="str">
        <f aca="false">IF(B289="","",E289+G289-I289)</f>
        <v/>
      </c>
      <c r="K289" s="11"/>
      <c r="L289" s="11"/>
      <c r="M289" s="12"/>
      <c r="N289" s="12"/>
    </row>
    <row r="290" customFormat="false" ht="15" hidden="false" customHeight="false" outlineLevel="0" collapsed="false">
      <c r="A290" s="11"/>
      <c r="B290" s="12"/>
      <c r="C290" s="12"/>
      <c r="D290" s="12"/>
      <c r="E290" s="13"/>
      <c r="F290" s="13"/>
      <c r="G290" s="13"/>
      <c r="H290" s="10" t="str">
        <f aca="false">IF(B290="","",MAX(0,E290-F290))</f>
        <v/>
      </c>
      <c r="I290" s="10" t="str">
        <f aca="false">IF(B290="","",SUMIFS('Tiền đẩy'!$H:$H,'Tiền đẩy'!$B:$B,B290))</f>
        <v/>
      </c>
      <c r="J290" s="10" t="str">
        <f aca="false">IF(B290="","",E290+G290-I290)</f>
        <v/>
      </c>
      <c r="K290" s="11"/>
      <c r="L290" s="11"/>
      <c r="M290" s="12"/>
      <c r="N290" s="12"/>
    </row>
    <row r="291" customFormat="false" ht="15" hidden="false" customHeight="false" outlineLevel="0" collapsed="false">
      <c r="A291" s="11"/>
      <c r="B291" s="12"/>
      <c r="C291" s="12"/>
      <c r="D291" s="12"/>
      <c r="E291" s="13"/>
      <c r="F291" s="13"/>
      <c r="G291" s="13"/>
      <c r="H291" s="10" t="str">
        <f aca="false">IF(B291="","",MAX(0,E291-F291))</f>
        <v/>
      </c>
      <c r="I291" s="10" t="str">
        <f aca="false">IF(B291="","",SUMIFS('Tiền đẩy'!$H:$H,'Tiền đẩy'!$B:$B,B291))</f>
        <v/>
      </c>
      <c r="J291" s="10" t="str">
        <f aca="false">IF(B291="","",E291+G291-I291)</f>
        <v/>
      </c>
      <c r="K291" s="11"/>
      <c r="L291" s="11"/>
      <c r="M291" s="12"/>
      <c r="N291" s="12"/>
    </row>
    <row r="292" customFormat="false" ht="15" hidden="false" customHeight="false" outlineLevel="0" collapsed="false">
      <c r="A292" s="11"/>
      <c r="B292" s="12"/>
      <c r="C292" s="12"/>
      <c r="D292" s="12"/>
      <c r="E292" s="13"/>
      <c r="F292" s="13"/>
      <c r="G292" s="13"/>
      <c r="H292" s="10" t="str">
        <f aca="false">IF(B292="","",MAX(0,E292-F292))</f>
        <v/>
      </c>
      <c r="I292" s="10" t="str">
        <f aca="false">IF(B292="","",SUMIFS('Tiền đẩy'!$H:$H,'Tiền đẩy'!$B:$B,B292))</f>
        <v/>
      </c>
      <c r="J292" s="10" t="str">
        <f aca="false">IF(B292="","",E292+G292-I292)</f>
        <v/>
      </c>
      <c r="K292" s="11"/>
      <c r="L292" s="11"/>
      <c r="M292" s="12"/>
      <c r="N292" s="12"/>
    </row>
    <row r="293" customFormat="false" ht="15" hidden="false" customHeight="false" outlineLevel="0" collapsed="false">
      <c r="A293" s="11"/>
      <c r="B293" s="12"/>
      <c r="C293" s="12"/>
      <c r="D293" s="12"/>
      <c r="E293" s="13"/>
      <c r="F293" s="13"/>
      <c r="G293" s="13"/>
      <c r="H293" s="10" t="str">
        <f aca="false">IF(B293="","",MAX(0,E293-F293))</f>
        <v/>
      </c>
      <c r="I293" s="10" t="str">
        <f aca="false">IF(B293="","",SUMIFS('Tiền đẩy'!$H:$H,'Tiền đẩy'!$B:$B,B293))</f>
        <v/>
      </c>
      <c r="J293" s="10" t="str">
        <f aca="false">IF(B293="","",E293+G293-I293)</f>
        <v/>
      </c>
      <c r="K293" s="11"/>
      <c r="L293" s="11"/>
      <c r="M293" s="12"/>
      <c r="N293" s="12"/>
    </row>
    <row r="294" customFormat="false" ht="15" hidden="false" customHeight="false" outlineLevel="0" collapsed="false">
      <c r="A294" s="11"/>
      <c r="B294" s="12"/>
      <c r="C294" s="12"/>
      <c r="D294" s="12"/>
      <c r="E294" s="13"/>
      <c r="F294" s="13"/>
      <c r="G294" s="13"/>
      <c r="H294" s="10" t="str">
        <f aca="false">IF(B294="","",MAX(0,E294-F294))</f>
        <v/>
      </c>
      <c r="I294" s="10" t="str">
        <f aca="false">IF(B294="","",SUMIFS('Tiền đẩy'!$H:$H,'Tiền đẩy'!$B:$B,B294))</f>
        <v/>
      </c>
      <c r="J294" s="10" t="str">
        <f aca="false">IF(B294="","",E294+G294-I294)</f>
        <v/>
      </c>
      <c r="K294" s="11"/>
      <c r="L294" s="11"/>
      <c r="M294" s="12"/>
      <c r="N294" s="12"/>
    </row>
    <row r="295" customFormat="false" ht="15" hidden="false" customHeight="false" outlineLevel="0" collapsed="false">
      <c r="A295" s="11"/>
      <c r="B295" s="12"/>
      <c r="C295" s="12"/>
      <c r="D295" s="12"/>
      <c r="E295" s="13"/>
      <c r="F295" s="13"/>
      <c r="G295" s="13"/>
      <c r="H295" s="10" t="str">
        <f aca="false">IF(B295="","",MAX(0,E295-F295))</f>
        <v/>
      </c>
      <c r="I295" s="10" t="str">
        <f aca="false">IF(B295="","",SUMIFS('Tiền đẩy'!$H:$H,'Tiền đẩy'!$B:$B,B295))</f>
        <v/>
      </c>
      <c r="J295" s="10" t="str">
        <f aca="false">IF(B295="","",E295+G295-I295)</f>
        <v/>
      </c>
      <c r="K295" s="11"/>
      <c r="L295" s="11"/>
      <c r="M295" s="12"/>
      <c r="N295" s="12"/>
    </row>
    <row r="296" customFormat="false" ht="15" hidden="false" customHeight="false" outlineLevel="0" collapsed="false">
      <c r="A296" s="11"/>
      <c r="B296" s="12"/>
      <c r="C296" s="12"/>
      <c r="D296" s="12"/>
      <c r="E296" s="13"/>
      <c r="F296" s="13"/>
      <c r="G296" s="13"/>
      <c r="H296" s="10" t="str">
        <f aca="false">IF(B296="","",MAX(0,E296-F296))</f>
        <v/>
      </c>
      <c r="I296" s="10" t="str">
        <f aca="false">IF(B296="","",SUMIFS('Tiền đẩy'!$H:$H,'Tiền đẩy'!$B:$B,B296))</f>
        <v/>
      </c>
      <c r="J296" s="10" t="str">
        <f aca="false">IF(B296="","",E296+G296-I296)</f>
        <v/>
      </c>
      <c r="K296" s="11"/>
      <c r="L296" s="11"/>
      <c r="M296" s="12"/>
      <c r="N296" s="12"/>
    </row>
    <row r="297" customFormat="false" ht="15" hidden="false" customHeight="false" outlineLevel="0" collapsed="false">
      <c r="A297" s="11"/>
      <c r="B297" s="12"/>
      <c r="C297" s="12"/>
      <c r="D297" s="12"/>
      <c r="E297" s="13"/>
      <c r="F297" s="13"/>
      <c r="G297" s="13"/>
      <c r="H297" s="10" t="str">
        <f aca="false">IF(B297="","",MAX(0,E297-F297))</f>
        <v/>
      </c>
      <c r="I297" s="10" t="str">
        <f aca="false">IF(B297="","",SUMIFS('Tiền đẩy'!$H:$H,'Tiền đẩy'!$B:$B,B297))</f>
        <v/>
      </c>
      <c r="J297" s="10" t="str">
        <f aca="false">IF(B297="","",E297+G297-I297)</f>
        <v/>
      </c>
      <c r="K297" s="11"/>
      <c r="L297" s="11"/>
      <c r="M297" s="12"/>
      <c r="N297" s="12"/>
    </row>
    <row r="298" customFormat="false" ht="15" hidden="false" customHeight="false" outlineLevel="0" collapsed="false">
      <c r="A298" s="11"/>
      <c r="B298" s="12"/>
      <c r="C298" s="12"/>
      <c r="D298" s="12"/>
      <c r="E298" s="13"/>
      <c r="F298" s="13"/>
      <c r="G298" s="13"/>
      <c r="H298" s="10" t="str">
        <f aca="false">IF(B298="","",MAX(0,E298-F298))</f>
        <v/>
      </c>
      <c r="I298" s="10" t="str">
        <f aca="false">IF(B298="","",SUMIFS('Tiền đẩy'!$H:$H,'Tiền đẩy'!$B:$B,B298))</f>
        <v/>
      </c>
      <c r="J298" s="10" t="str">
        <f aca="false">IF(B298="","",E298+G298-I298)</f>
        <v/>
      </c>
      <c r="K298" s="11"/>
      <c r="L298" s="11"/>
      <c r="M298" s="12"/>
      <c r="N298" s="12"/>
    </row>
    <row r="299" customFormat="false" ht="15" hidden="false" customHeight="false" outlineLevel="0" collapsed="false">
      <c r="A299" s="11"/>
      <c r="B299" s="12"/>
      <c r="C299" s="12"/>
      <c r="D299" s="12"/>
      <c r="E299" s="13"/>
      <c r="F299" s="13"/>
      <c r="G299" s="13"/>
      <c r="H299" s="10" t="str">
        <f aca="false">IF(B299="","",MAX(0,E299-F299))</f>
        <v/>
      </c>
      <c r="I299" s="10" t="str">
        <f aca="false">IF(B299="","",SUMIFS('Tiền đẩy'!$H:$H,'Tiền đẩy'!$B:$B,B299))</f>
        <v/>
      </c>
      <c r="J299" s="10" t="str">
        <f aca="false">IF(B299="","",E299+G299-I299)</f>
        <v/>
      </c>
      <c r="K299" s="11"/>
      <c r="L299" s="11"/>
      <c r="M299" s="12"/>
      <c r="N299" s="12"/>
    </row>
    <row r="300" customFormat="false" ht="15" hidden="false" customHeight="false" outlineLevel="0" collapsed="false">
      <c r="A300" s="11"/>
      <c r="B300" s="12"/>
      <c r="C300" s="12"/>
      <c r="D300" s="12"/>
      <c r="E300" s="13"/>
      <c r="F300" s="13"/>
      <c r="G300" s="13"/>
      <c r="H300" s="10" t="str">
        <f aca="false">IF(B300="","",MAX(0,E300-F300))</f>
        <v/>
      </c>
      <c r="I300" s="10" t="str">
        <f aca="false">IF(B300="","",SUMIFS('Tiền đẩy'!$H:$H,'Tiền đẩy'!$B:$B,B300))</f>
        <v/>
      </c>
      <c r="J300" s="10" t="str">
        <f aca="false">IF(B300="","",E300+G300-I300)</f>
        <v/>
      </c>
      <c r="K300" s="11"/>
      <c r="L300" s="11"/>
      <c r="M300" s="12"/>
      <c r="N300" s="12"/>
    </row>
    <row r="301" customFormat="false" ht="15" hidden="false" customHeight="false" outlineLevel="0" collapsed="false">
      <c r="A301" s="11"/>
      <c r="B301" s="12"/>
      <c r="C301" s="12"/>
      <c r="D301" s="12"/>
      <c r="E301" s="13"/>
      <c r="F301" s="13"/>
      <c r="G301" s="13"/>
      <c r="H301" s="10" t="str">
        <f aca="false">IF(B301="","",MAX(0,E301-F301))</f>
        <v/>
      </c>
      <c r="I301" s="10" t="str">
        <f aca="false">IF(B301="","",SUMIFS('Tiền đẩy'!$H:$H,'Tiền đẩy'!$B:$B,B301))</f>
        <v/>
      </c>
      <c r="J301" s="10" t="str">
        <f aca="false">IF(B301="","",E301+G301-I301)</f>
        <v/>
      </c>
      <c r="K301" s="11"/>
      <c r="L301" s="11"/>
      <c r="M301" s="12"/>
      <c r="N301" s="12"/>
    </row>
  </sheetData>
  <autoFilter ref="A1:N301"/>
  <conditionalFormatting sqref="L2:L301">
    <cfRule type="expression" priority="2" aboveAverage="0" equalAverage="0" bottom="0" percent="0" rank="0" text="" dxfId="5">
      <formula>AND(L2&lt;&gt;"",L2&lt;TODAY(),H2&gt;0)</formula>
    </cfRule>
  </conditionalFormatting>
  <conditionalFormatting sqref="H2:H301">
    <cfRule type="expression" priority="3" aboveAverage="0" equalAverage="0" bottom="0" percent="0" rank="0" text="" dxfId="6">
      <formula>AND(ISNUMBER(H2),H2&gt;0)</formula>
    </cfRule>
  </conditionalFormatting>
  <dataValidations count="2">
    <dataValidation allowBlank="true" errorStyle="stop" operator="between" showDropDown="false" showErrorMessage="false" showInputMessage="false" sqref="C2:C301" type="list">
      <formula1>"Booking,Affiliate,Đổi hàng,KOC review"</formula1>
      <formula2>0</formula2>
    </dataValidation>
    <dataValidation allowBlank="true" errorStyle="stop" operator="between" showDropDown="false" showErrorMessage="false" showInputMessage="false" sqref="D2:D301" type="list">
      <formula1>"Mới,Đã chốt,Nhận mẫu,Viết kịch bản,Gửi duyệt,Đã đăng,Chờ thanh toán,Xong"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7" min="7" style="0" width="11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2"/>
    <col collapsed="false" customWidth="true" hidden="false" outlineLevel="0" max="11" min="11" style="0" width="9"/>
    <col collapsed="false" customWidth="true" hidden="false" outlineLevel="0" max="12" min="12" style="0" width="15"/>
    <col collapsed="false" customWidth="true" hidden="false" outlineLevel="0" max="13" min="13" style="0" width="14"/>
    <col collapsed="false" customWidth="true" hidden="false" outlineLevel="0" max="14" min="14" style="0" width="36"/>
  </cols>
  <sheetData>
    <row r="1" customFormat="false" ht="31.5" hidden="false" customHeight="true" outlineLevel="0" collapsed="false">
      <c r="A1" s="6" t="s">
        <v>39</v>
      </c>
      <c r="B1" s="6" t="s">
        <v>40</v>
      </c>
      <c r="C1" s="6" t="s">
        <v>41</v>
      </c>
      <c r="D1" s="6" t="s">
        <v>42</v>
      </c>
      <c r="E1" s="6" t="s">
        <v>43</v>
      </c>
      <c r="F1" s="6" t="s">
        <v>44</v>
      </c>
      <c r="G1" s="6" t="s">
        <v>45</v>
      </c>
      <c r="H1" s="6" t="s">
        <v>46</v>
      </c>
      <c r="I1" s="6" t="s">
        <v>47</v>
      </c>
      <c r="J1" s="6" t="s">
        <v>48</v>
      </c>
      <c r="K1" s="6" t="s">
        <v>49</v>
      </c>
      <c r="L1" s="6" t="s">
        <v>50</v>
      </c>
      <c r="M1" s="6" t="s">
        <v>51</v>
      </c>
      <c r="N1" s="6" t="s">
        <v>28</v>
      </c>
    </row>
    <row r="2" customFormat="false" ht="15" hidden="false" customHeight="false" outlineLevel="0" collapsed="false">
      <c r="A2" s="7" t="n">
        <v>46310</v>
      </c>
      <c r="B2" s="8" t="s">
        <v>30</v>
      </c>
      <c r="C2" s="8" t="s">
        <v>52</v>
      </c>
      <c r="D2" s="14" t="n">
        <v>340</v>
      </c>
      <c r="E2" s="9" t="n">
        <v>297</v>
      </c>
      <c r="F2" s="9"/>
      <c r="G2" s="15" t="n">
        <v>0</v>
      </c>
      <c r="H2" s="10" t="n">
        <f aca="false">IF(B2="","",ROUND(IF(N(D2)&gt;0,D2*E2,N(F2))*(1+N(G2)),0))</f>
        <v>100980</v>
      </c>
      <c r="I2" s="14" t="n">
        <v>18500</v>
      </c>
      <c r="J2" s="14" t="n">
        <v>120</v>
      </c>
      <c r="K2" s="14" t="n">
        <v>31</v>
      </c>
      <c r="L2" s="9" t="n">
        <v>6200000</v>
      </c>
      <c r="M2" s="10" t="n">
        <f aca="false">IF(OR(B2="",N(I2)=0),"",ROUND(H2/I2*1000,0))</f>
        <v>5458</v>
      </c>
      <c r="N2" s="12"/>
    </row>
    <row r="3" customFormat="false" ht="15" hidden="false" customHeight="false" outlineLevel="0" collapsed="false">
      <c r="A3" s="7" t="n">
        <v>46312</v>
      </c>
      <c r="B3" s="8" t="s">
        <v>30</v>
      </c>
      <c r="C3" s="8" t="s">
        <v>52</v>
      </c>
      <c r="D3" s="14" t="n">
        <v>170</v>
      </c>
      <c r="E3" s="9" t="n">
        <v>297</v>
      </c>
      <c r="F3" s="9"/>
      <c r="G3" s="15" t="n">
        <v>0</v>
      </c>
      <c r="H3" s="10" t="n">
        <f aca="false">IF(B3="","",ROUND(IF(N(D3)&gt;0,D3*E3,N(F3))*(1+N(G3)),0))</f>
        <v>50490</v>
      </c>
      <c r="I3" s="14" t="n">
        <v>7200</v>
      </c>
      <c r="J3" s="14" t="n">
        <v>40</v>
      </c>
      <c r="K3" s="14" t="n">
        <v>9</v>
      </c>
      <c r="L3" s="9" t="n">
        <v>1800000</v>
      </c>
      <c r="M3" s="10" t="n">
        <f aca="false">IF(OR(B3="",N(I3)=0),"",ROUND(H3/I3*1000,0))</f>
        <v>7013</v>
      </c>
      <c r="N3" s="12"/>
    </row>
    <row r="4" customFormat="false" ht="15" hidden="false" customHeight="false" outlineLevel="0" collapsed="false">
      <c r="A4" s="11"/>
      <c r="B4" s="12"/>
      <c r="C4" s="12"/>
      <c r="D4" s="16"/>
      <c r="E4" s="13"/>
      <c r="F4" s="13"/>
      <c r="G4" s="17"/>
      <c r="H4" s="10" t="str">
        <f aca="false">IF(B4="","",ROUND(IF(N(D4)&gt;0,D4*E4,N(F4))*(1+N(G4)),0))</f>
        <v/>
      </c>
      <c r="I4" s="16"/>
      <c r="J4" s="16"/>
      <c r="K4" s="16"/>
      <c r="L4" s="13"/>
      <c r="M4" s="10" t="str">
        <f aca="false">IF(OR(B4="",N(I4)=0),"",ROUND(H4/I4*1000,0))</f>
        <v/>
      </c>
      <c r="N4" s="12"/>
    </row>
    <row r="5" customFormat="false" ht="15" hidden="false" customHeight="false" outlineLevel="0" collapsed="false">
      <c r="A5" s="11"/>
      <c r="B5" s="12"/>
      <c r="C5" s="12"/>
      <c r="D5" s="16"/>
      <c r="E5" s="13"/>
      <c r="F5" s="13"/>
      <c r="G5" s="17"/>
      <c r="H5" s="10" t="str">
        <f aca="false">IF(B5="","",ROUND(IF(N(D5)&gt;0,D5*E5,N(F5))*(1+N(G5)),0))</f>
        <v/>
      </c>
      <c r="I5" s="16"/>
      <c r="J5" s="16"/>
      <c r="K5" s="16"/>
      <c r="L5" s="13"/>
      <c r="M5" s="10" t="str">
        <f aca="false">IF(OR(B5="",N(I5)=0),"",ROUND(H5/I5*1000,0))</f>
        <v/>
      </c>
      <c r="N5" s="12"/>
    </row>
    <row r="6" customFormat="false" ht="15" hidden="false" customHeight="false" outlineLevel="0" collapsed="false">
      <c r="A6" s="11"/>
      <c r="B6" s="12"/>
      <c r="C6" s="12"/>
      <c r="D6" s="16"/>
      <c r="E6" s="13"/>
      <c r="F6" s="13"/>
      <c r="G6" s="17"/>
      <c r="H6" s="10" t="str">
        <f aca="false">IF(B6="","",ROUND(IF(N(D6)&gt;0,D6*E6,N(F6))*(1+N(G6)),0))</f>
        <v/>
      </c>
      <c r="I6" s="16"/>
      <c r="J6" s="16"/>
      <c r="K6" s="16"/>
      <c r="L6" s="13"/>
      <c r="M6" s="10" t="str">
        <f aca="false">IF(OR(B6="",N(I6)=0),"",ROUND(H6/I6*1000,0))</f>
        <v/>
      </c>
      <c r="N6" s="12"/>
    </row>
    <row r="7" customFormat="false" ht="15" hidden="false" customHeight="false" outlineLevel="0" collapsed="false">
      <c r="A7" s="11"/>
      <c r="B7" s="12"/>
      <c r="C7" s="12"/>
      <c r="D7" s="16"/>
      <c r="E7" s="13"/>
      <c r="F7" s="13"/>
      <c r="G7" s="17"/>
      <c r="H7" s="10" t="str">
        <f aca="false">IF(B7="","",ROUND(IF(N(D7)&gt;0,D7*E7,N(F7))*(1+N(G7)),0))</f>
        <v/>
      </c>
      <c r="I7" s="16"/>
      <c r="J7" s="16"/>
      <c r="K7" s="16"/>
      <c r="L7" s="13"/>
      <c r="M7" s="10" t="str">
        <f aca="false">IF(OR(B7="",N(I7)=0),"",ROUND(H7/I7*1000,0))</f>
        <v/>
      </c>
      <c r="N7" s="12"/>
    </row>
    <row r="8" customFormat="false" ht="15" hidden="false" customHeight="false" outlineLevel="0" collapsed="false">
      <c r="A8" s="11"/>
      <c r="B8" s="12"/>
      <c r="C8" s="12"/>
      <c r="D8" s="16"/>
      <c r="E8" s="13"/>
      <c r="F8" s="13"/>
      <c r="G8" s="17"/>
      <c r="H8" s="10" t="str">
        <f aca="false">IF(B8="","",ROUND(IF(N(D8)&gt;0,D8*E8,N(F8))*(1+N(G8)),0))</f>
        <v/>
      </c>
      <c r="I8" s="16"/>
      <c r="J8" s="16"/>
      <c r="K8" s="16"/>
      <c r="L8" s="13"/>
      <c r="M8" s="10" t="str">
        <f aca="false">IF(OR(B8="",N(I8)=0),"",ROUND(H8/I8*1000,0))</f>
        <v/>
      </c>
      <c r="N8" s="12"/>
    </row>
    <row r="9" customFormat="false" ht="15" hidden="false" customHeight="false" outlineLevel="0" collapsed="false">
      <c r="A9" s="11"/>
      <c r="B9" s="12"/>
      <c r="C9" s="12"/>
      <c r="D9" s="16"/>
      <c r="E9" s="13"/>
      <c r="F9" s="13"/>
      <c r="G9" s="17"/>
      <c r="H9" s="10" t="str">
        <f aca="false">IF(B9="","",ROUND(IF(N(D9)&gt;0,D9*E9,N(F9))*(1+N(G9)),0))</f>
        <v/>
      </c>
      <c r="I9" s="16"/>
      <c r="J9" s="16"/>
      <c r="K9" s="16"/>
      <c r="L9" s="13"/>
      <c r="M9" s="10" t="str">
        <f aca="false">IF(OR(B9="",N(I9)=0),"",ROUND(H9/I9*1000,0))</f>
        <v/>
      </c>
      <c r="N9" s="12"/>
    </row>
    <row r="10" customFormat="false" ht="15" hidden="false" customHeight="false" outlineLevel="0" collapsed="false">
      <c r="A10" s="11"/>
      <c r="B10" s="12"/>
      <c r="C10" s="12"/>
      <c r="D10" s="16"/>
      <c r="E10" s="13"/>
      <c r="F10" s="13"/>
      <c r="G10" s="17"/>
      <c r="H10" s="10" t="str">
        <f aca="false">IF(B10="","",ROUND(IF(N(D10)&gt;0,D10*E10,N(F10))*(1+N(G10)),0))</f>
        <v/>
      </c>
      <c r="I10" s="16"/>
      <c r="J10" s="16"/>
      <c r="K10" s="16"/>
      <c r="L10" s="13"/>
      <c r="M10" s="10" t="str">
        <f aca="false">IF(OR(B10="",N(I10)=0),"",ROUND(H10/I10*1000,0))</f>
        <v/>
      </c>
      <c r="N10" s="12"/>
    </row>
    <row r="11" customFormat="false" ht="15" hidden="false" customHeight="false" outlineLevel="0" collapsed="false">
      <c r="A11" s="11"/>
      <c r="B11" s="12"/>
      <c r="C11" s="12"/>
      <c r="D11" s="16"/>
      <c r="E11" s="13"/>
      <c r="F11" s="13"/>
      <c r="G11" s="17"/>
      <c r="H11" s="10" t="str">
        <f aca="false">IF(B11="","",ROUND(IF(N(D11)&gt;0,D11*E11,N(F11))*(1+N(G11)),0))</f>
        <v/>
      </c>
      <c r="I11" s="16"/>
      <c r="J11" s="16"/>
      <c r="K11" s="16"/>
      <c r="L11" s="13"/>
      <c r="M11" s="10" t="str">
        <f aca="false">IF(OR(B11="",N(I11)=0),"",ROUND(H11/I11*1000,0))</f>
        <v/>
      </c>
      <c r="N11" s="12"/>
    </row>
    <row r="12" customFormat="false" ht="15" hidden="false" customHeight="false" outlineLevel="0" collapsed="false">
      <c r="A12" s="11"/>
      <c r="B12" s="12"/>
      <c r="C12" s="12"/>
      <c r="D12" s="16"/>
      <c r="E12" s="13"/>
      <c r="F12" s="13"/>
      <c r="G12" s="17"/>
      <c r="H12" s="10" t="str">
        <f aca="false">IF(B12="","",ROUND(IF(N(D12)&gt;0,D12*E12,N(F12))*(1+N(G12)),0))</f>
        <v/>
      </c>
      <c r="I12" s="16"/>
      <c r="J12" s="16"/>
      <c r="K12" s="16"/>
      <c r="L12" s="13"/>
      <c r="M12" s="10" t="str">
        <f aca="false">IF(OR(B12="",N(I12)=0),"",ROUND(H12/I12*1000,0))</f>
        <v/>
      </c>
      <c r="N12" s="12"/>
    </row>
    <row r="13" customFormat="false" ht="15" hidden="false" customHeight="false" outlineLevel="0" collapsed="false">
      <c r="A13" s="11"/>
      <c r="B13" s="12"/>
      <c r="C13" s="12"/>
      <c r="D13" s="16"/>
      <c r="E13" s="13"/>
      <c r="F13" s="13"/>
      <c r="G13" s="17"/>
      <c r="H13" s="10" t="str">
        <f aca="false">IF(B13="","",ROUND(IF(N(D13)&gt;0,D13*E13,N(F13))*(1+N(G13)),0))</f>
        <v/>
      </c>
      <c r="I13" s="16"/>
      <c r="J13" s="16"/>
      <c r="K13" s="16"/>
      <c r="L13" s="13"/>
      <c r="M13" s="10" t="str">
        <f aca="false">IF(OR(B13="",N(I13)=0),"",ROUND(H13/I13*1000,0))</f>
        <v/>
      </c>
      <c r="N13" s="12"/>
    </row>
    <row r="14" customFormat="false" ht="15" hidden="false" customHeight="false" outlineLevel="0" collapsed="false">
      <c r="A14" s="11"/>
      <c r="B14" s="12"/>
      <c r="C14" s="12"/>
      <c r="D14" s="16"/>
      <c r="E14" s="13"/>
      <c r="F14" s="13"/>
      <c r="G14" s="17"/>
      <c r="H14" s="10" t="str">
        <f aca="false">IF(B14="","",ROUND(IF(N(D14)&gt;0,D14*E14,N(F14))*(1+N(G14)),0))</f>
        <v/>
      </c>
      <c r="I14" s="16"/>
      <c r="J14" s="16"/>
      <c r="K14" s="16"/>
      <c r="L14" s="13"/>
      <c r="M14" s="10" t="str">
        <f aca="false">IF(OR(B14="",N(I14)=0),"",ROUND(H14/I14*1000,0))</f>
        <v/>
      </c>
      <c r="N14" s="12"/>
    </row>
    <row r="15" customFormat="false" ht="15" hidden="false" customHeight="false" outlineLevel="0" collapsed="false">
      <c r="A15" s="11"/>
      <c r="B15" s="12"/>
      <c r="C15" s="12"/>
      <c r="D15" s="16"/>
      <c r="E15" s="13"/>
      <c r="F15" s="13"/>
      <c r="G15" s="17"/>
      <c r="H15" s="10" t="str">
        <f aca="false">IF(B15="","",ROUND(IF(N(D15)&gt;0,D15*E15,N(F15))*(1+N(G15)),0))</f>
        <v/>
      </c>
      <c r="I15" s="16"/>
      <c r="J15" s="16"/>
      <c r="K15" s="16"/>
      <c r="L15" s="13"/>
      <c r="M15" s="10" t="str">
        <f aca="false">IF(OR(B15="",N(I15)=0),"",ROUND(H15/I15*1000,0))</f>
        <v/>
      </c>
      <c r="N15" s="12"/>
    </row>
    <row r="16" customFormat="false" ht="15" hidden="false" customHeight="false" outlineLevel="0" collapsed="false">
      <c r="A16" s="11"/>
      <c r="B16" s="12"/>
      <c r="C16" s="12"/>
      <c r="D16" s="16"/>
      <c r="E16" s="13"/>
      <c r="F16" s="13"/>
      <c r="G16" s="17"/>
      <c r="H16" s="10" t="str">
        <f aca="false">IF(B16="","",ROUND(IF(N(D16)&gt;0,D16*E16,N(F16))*(1+N(G16)),0))</f>
        <v/>
      </c>
      <c r="I16" s="16"/>
      <c r="J16" s="16"/>
      <c r="K16" s="16"/>
      <c r="L16" s="13"/>
      <c r="M16" s="10" t="str">
        <f aca="false">IF(OR(B16="",N(I16)=0),"",ROUND(H16/I16*1000,0))</f>
        <v/>
      </c>
      <c r="N16" s="12"/>
    </row>
    <row r="17" customFormat="false" ht="15" hidden="false" customHeight="false" outlineLevel="0" collapsed="false">
      <c r="A17" s="11"/>
      <c r="B17" s="12"/>
      <c r="C17" s="12"/>
      <c r="D17" s="16"/>
      <c r="E17" s="13"/>
      <c r="F17" s="13"/>
      <c r="G17" s="17"/>
      <c r="H17" s="10" t="str">
        <f aca="false">IF(B17="","",ROUND(IF(N(D17)&gt;0,D17*E17,N(F17))*(1+N(G17)),0))</f>
        <v/>
      </c>
      <c r="I17" s="16"/>
      <c r="J17" s="16"/>
      <c r="K17" s="16"/>
      <c r="L17" s="13"/>
      <c r="M17" s="10" t="str">
        <f aca="false">IF(OR(B17="",N(I17)=0),"",ROUND(H17/I17*1000,0))</f>
        <v/>
      </c>
      <c r="N17" s="12"/>
    </row>
    <row r="18" customFormat="false" ht="15" hidden="false" customHeight="false" outlineLevel="0" collapsed="false">
      <c r="A18" s="11"/>
      <c r="B18" s="12"/>
      <c r="C18" s="12"/>
      <c r="D18" s="16"/>
      <c r="E18" s="13"/>
      <c r="F18" s="13"/>
      <c r="G18" s="17"/>
      <c r="H18" s="10" t="str">
        <f aca="false">IF(B18="","",ROUND(IF(N(D18)&gt;0,D18*E18,N(F18))*(1+N(G18)),0))</f>
        <v/>
      </c>
      <c r="I18" s="16"/>
      <c r="J18" s="16"/>
      <c r="K18" s="16"/>
      <c r="L18" s="13"/>
      <c r="M18" s="10" t="str">
        <f aca="false">IF(OR(B18="",N(I18)=0),"",ROUND(H18/I18*1000,0))</f>
        <v/>
      </c>
      <c r="N18" s="12"/>
    </row>
    <row r="19" customFormat="false" ht="15" hidden="false" customHeight="false" outlineLevel="0" collapsed="false">
      <c r="A19" s="11"/>
      <c r="B19" s="12"/>
      <c r="C19" s="12"/>
      <c r="D19" s="16"/>
      <c r="E19" s="13"/>
      <c r="F19" s="13"/>
      <c r="G19" s="17"/>
      <c r="H19" s="10" t="str">
        <f aca="false">IF(B19="","",ROUND(IF(N(D19)&gt;0,D19*E19,N(F19))*(1+N(G19)),0))</f>
        <v/>
      </c>
      <c r="I19" s="16"/>
      <c r="J19" s="16"/>
      <c r="K19" s="16"/>
      <c r="L19" s="13"/>
      <c r="M19" s="10" t="str">
        <f aca="false">IF(OR(B19="",N(I19)=0),"",ROUND(H19/I19*1000,0))</f>
        <v/>
      </c>
      <c r="N19" s="12"/>
    </row>
    <row r="20" customFormat="false" ht="15" hidden="false" customHeight="false" outlineLevel="0" collapsed="false">
      <c r="A20" s="11"/>
      <c r="B20" s="12"/>
      <c r="C20" s="12"/>
      <c r="D20" s="16"/>
      <c r="E20" s="13"/>
      <c r="F20" s="13"/>
      <c r="G20" s="17"/>
      <c r="H20" s="10" t="str">
        <f aca="false">IF(B20="","",ROUND(IF(N(D20)&gt;0,D20*E20,N(F20))*(1+N(G20)),0))</f>
        <v/>
      </c>
      <c r="I20" s="16"/>
      <c r="J20" s="16"/>
      <c r="K20" s="16"/>
      <c r="L20" s="13"/>
      <c r="M20" s="10" t="str">
        <f aca="false">IF(OR(B20="",N(I20)=0),"",ROUND(H20/I20*1000,0))</f>
        <v/>
      </c>
      <c r="N20" s="12"/>
    </row>
    <row r="21" customFormat="false" ht="15" hidden="false" customHeight="false" outlineLevel="0" collapsed="false">
      <c r="A21" s="11"/>
      <c r="B21" s="12"/>
      <c r="C21" s="12"/>
      <c r="D21" s="16"/>
      <c r="E21" s="13"/>
      <c r="F21" s="13"/>
      <c r="G21" s="17"/>
      <c r="H21" s="10" t="str">
        <f aca="false">IF(B21="","",ROUND(IF(N(D21)&gt;0,D21*E21,N(F21))*(1+N(G21)),0))</f>
        <v/>
      </c>
      <c r="I21" s="16"/>
      <c r="J21" s="16"/>
      <c r="K21" s="16"/>
      <c r="L21" s="13"/>
      <c r="M21" s="10" t="str">
        <f aca="false">IF(OR(B21="",N(I21)=0),"",ROUND(H21/I21*1000,0))</f>
        <v/>
      </c>
      <c r="N21" s="12"/>
    </row>
    <row r="22" customFormat="false" ht="15" hidden="false" customHeight="false" outlineLevel="0" collapsed="false">
      <c r="A22" s="11"/>
      <c r="B22" s="12"/>
      <c r="C22" s="12"/>
      <c r="D22" s="16"/>
      <c r="E22" s="13"/>
      <c r="F22" s="13"/>
      <c r="G22" s="17"/>
      <c r="H22" s="10" t="str">
        <f aca="false">IF(B22="","",ROUND(IF(N(D22)&gt;0,D22*E22,N(F22))*(1+N(G22)),0))</f>
        <v/>
      </c>
      <c r="I22" s="16"/>
      <c r="J22" s="16"/>
      <c r="K22" s="16"/>
      <c r="L22" s="13"/>
      <c r="M22" s="10" t="str">
        <f aca="false">IF(OR(B22="",N(I22)=0),"",ROUND(H22/I22*1000,0))</f>
        <v/>
      </c>
      <c r="N22" s="12"/>
    </row>
    <row r="23" customFormat="false" ht="15" hidden="false" customHeight="false" outlineLevel="0" collapsed="false">
      <c r="A23" s="11"/>
      <c r="B23" s="12"/>
      <c r="C23" s="12"/>
      <c r="D23" s="16"/>
      <c r="E23" s="13"/>
      <c r="F23" s="13"/>
      <c r="G23" s="17"/>
      <c r="H23" s="10" t="str">
        <f aca="false">IF(B23="","",ROUND(IF(N(D23)&gt;0,D23*E23,N(F23))*(1+N(G23)),0))</f>
        <v/>
      </c>
      <c r="I23" s="16"/>
      <c r="J23" s="16"/>
      <c r="K23" s="16"/>
      <c r="L23" s="13"/>
      <c r="M23" s="10" t="str">
        <f aca="false">IF(OR(B23="",N(I23)=0),"",ROUND(H23/I23*1000,0))</f>
        <v/>
      </c>
      <c r="N23" s="12"/>
    </row>
    <row r="24" customFormat="false" ht="15" hidden="false" customHeight="false" outlineLevel="0" collapsed="false">
      <c r="A24" s="11"/>
      <c r="B24" s="12"/>
      <c r="C24" s="12"/>
      <c r="D24" s="16"/>
      <c r="E24" s="13"/>
      <c r="F24" s="13"/>
      <c r="G24" s="17"/>
      <c r="H24" s="10" t="str">
        <f aca="false">IF(B24="","",ROUND(IF(N(D24)&gt;0,D24*E24,N(F24))*(1+N(G24)),0))</f>
        <v/>
      </c>
      <c r="I24" s="16"/>
      <c r="J24" s="16"/>
      <c r="K24" s="16"/>
      <c r="L24" s="13"/>
      <c r="M24" s="10" t="str">
        <f aca="false">IF(OR(B24="",N(I24)=0),"",ROUND(H24/I24*1000,0))</f>
        <v/>
      </c>
      <c r="N24" s="12"/>
    </row>
    <row r="25" customFormat="false" ht="15" hidden="false" customHeight="false" outlineLevel="0" collapsed="false">
      <c r="A25" s="11"/>
      <c r="B25" s="12"/>
      <c r="C25" s="12"/>
      <c r="D25" s="16"/>
      <c r="E25" s="13"/>
      <c r="F25" s="13"/>
      <c r="G25" s="17"/>
      <c r="H25" s="10" t="str">
        <f aca="false">IF(B25="","",ROUND(IF(N(D25)&gt;0,D25*E25,N(F25))*(1+N(G25)),0))</f>
        <v/>
      </c>
      <c r="I25" s="16"/>
      <c r="J25" s="16"/>
      <c r="K25" s="16"/>
      <c r="L25" s="13"/>
      <c r="M25" s="10" t="str">
        <f aca="false">IF(OR(B25="",N(I25)=0),"",ROUND(H25/I25*1000,0))</f>
        <v/>
      </c>
      <c r="N25" s="12"/>
    </row>
    <row r="26" customFormat="false" ht="15" hidden="false" customHeight="false" outlineLevel="0" collapsed="false">
      <c r="A26" s="11"/>
      <c r="B26" s="12"/>
      <c r="C26" s="12"/>
      <c r="D26" s="16"/>
      <c r="E26" s="13"/>
      <c r="F26" s="13"/>
      <c r="G26" s="17"/>
      <c r="H26" s="10" t="str">
        <f aca="false">IF(B26="","",ROUND(IF(N(D26)&gt;0,D26*E26,N(F26))*(1+N(G26)),0))</f>
        <v/>
      </c>
      <c r="I26" s="16"/>
      <c r="J26" s="16"/>
      <c r="K26" s="16"/>
      <c r="L26" s="13"/>
      <c r="M26" s="10" t="str">
        <f aca="false">IF(OR(B26="",N(I26)=0),"",ROUND(H26/I26*1000,0))</f>
        <v/>
      </c>
      <c r="N26" s="12"/>
    </row>
    <row r="27" customFormat="false" ht="15" hidden="false" customHeight="false" outlineLevel="0" collapsed="false">
      <c r="A27" s="11"/>
      <c r="B27" s="12"/>
      <c r="C27" s="12"/>
      <c r="D27" s="16"/>
      <c r="E27" s="13"/>
      <c r="F27" s="13"/>
      <c r="G27" s="17"/>
      <c r="H27" s="10" t="str">
        <f aca="false">IF(B27="","",ROUND(IF(N(D27)&gt;0,D27*E27,N(F27))*(1+N(G27)),0))</f>
        <v/>
      </c>
      <c r="I27" s="16"/>
      <c r="J27" s="16"/>
      <c r="K27" s="16"/>
      <c r="L27" s="13"/>
      <c r="M27" s="10" t="str">
        <f aca="false">IF(OR(B27="",N(I27)=0),"",ROUND(H27/I27*1000,0))</f>
        <v/>
      </c>
      <c r="N27" s="12"/>
    </row>
    <row r="28" customFormat="false" ht="15" hidden="false" customHeight="false" outlineLevel="0" collapsed="false">
      <c r="A28" s="11"/>
      <c r="B28" s="12"/>
      <c r="C28" s="12"/>
      <c r="D28" s="16"/>
      <c r="E28" s="13"/>
      <c r="F28" s="13"/>
      <c r="G28" s="17"/>
      <c r="H28" s="10" t="str">
        <f aca="false">IF(B28="","",ROUND(IF(N(D28)&gt;0,D28*E28,N(F28))*(1+N(G28)),0))</f>
        <v/>
      </c>
      <c r="I28" s="16"/>
      <c r="J28" s="16"/>
      <c r="K28" s="16"/>
      <c r="L28" s="13"/>
      <c r="M28" s="10" t="str">
        <f aca="false">IF(OR(B28="",N(I28)=0),"",ROUND(H28/I28*1000,0))</f>
        <v/>
      </c>
      <c r="N28" s="12"/>
    </row>
    <row r="29" customFormat="false" ht="15" hidden="false" customHeight="false" outlineLevel="0" collapsed="false">
      <c r="A29" s="11"/>
      <c r="B29" s="12"/>
      <c r="C29" s="12"/>
      <c r="D29" s="16"/>
      <c r="E29" s="13"/>
      <c r="F29" s="13"/>
      <c r="G29" s="17"/>
      <c r="H29" s="10" t="str">
        <f aca="false">IF(B29="","",ROUND(IF(N(D29)&gt;0,D29*E29,N(F29))*(1+N(G29)),0))</f>
        <v/>
      </c>
      <c r="I29" s="16"/>
      <c r="J29" s="16"/>
      <c r="K29" s="16"/>
      <c r="L29" s="13"/>
      <c r="M29" s="10" t="str">
        <f aca="false">IF(OR(B29="",N(I29)=0),"",ROUND(H29/I29*1000,0))</f>
        <v/>
      </c>
      <c r="N29" s="12"/>
    </row>
    <row r="30" customFormat="false" ht="15" hidden="false" customHeight="false" outlineLevel="0" collapsed="false">
      <c r="A30" s="11"/>
      <c r="B30" s="12"/>
      <c r="C30" s="12"/>
      <c r="D30" s="16"/>
      <c r="E30" s="13"/>
      <c r="F30" s="13"/>
      <c r="G30" s="17"/>
      <c r="H30" s="10" t="str">
        <f aca="false">IF(B30="","",ROUND(IF(N(D30)&gt;0,D30*E30,N(F30))*(1+N(G30)),0))</f>
        <v/>
      </c>
      <c r="I30" s="16"/>
      <c r="J30" s="16"/>
      <c r="K30" s="16"/>
      <c r="L30" s="13"/>
      <c r="M30" s="10" t="str">
        <f aca="false">IF(OR(B30="",N(I30)=0),"",ROUND(H30/I30*1000,0))</f>
        <v/>
      </c>
      <c r="N30" s="12"/>
    </row>
    <row r="31" customFormat="false" ht="15" hidden="false" customHeight="false" outlineLevel="0" collapsed="false">
      <c r="A31" s="11"/>
      <c r="B31" s="12"/>
      <c r="C31" s="12"/>
      <c r="D31" s="16"/>
      <c r="E31" s="13"/>
      <c r="F31" s="13"/>
      <c r="G31" s="17"/>
      <c r="H31" s="10" t="str">
        <f aca="false">IF(B31="","",ROUND(IF(N(D31)&gt;0,D31*E31,N(F31))*(1+N(G31)),0))</f>
        <v/>
      </c>
      <c r="I31" s="16"/>
      <c r="J31" s="16"/>
      <c r="K31" s="16"/>
      <c r="L31" s="13"/>
      <c r="M31" s="10" t="str">
        <f aca="false">IF(OR(B31="",N(I31)=0),"",ROUND(H31/I31*1000,0))</f>
        <v/>
      </c>
      <c r="N31" s="12"/>
    </row>
    <row r="32" customFormat="false" ht="15" hidden="false" customHeight="false" outlineLevel="0" collapsed="false">
      <c r="A32" s="11"/>
      <c r="B32" s="12"/>
      <c r="C32" s="12"/>
      <c r="D32" s="16"/>
      <c r="E32" s="13"/>
      <c r="F32" s="13"/>
      <c r="G32" s="17"/>
      <c r="H32" s="10" t="str">
        <f aca="false">IF(B32="","",ROUND(IF(N(D32)&gt;0,D32*E32,N(F32))*(1+N(G32)),0))</f>
        <v/>
      </c>
      <c r="I32" s="16"/>
      <c r="J32" s="16"/>
      <c r="K32" s="16"/>
      <c r="L32" s="13"/>
      <c r="M32" s="10" t="str">
        <f aca="false">IF(OR(B32="",N(I32)=0),"",ROUND(H32/I32*1000,0))</f>
        <v/>
      </c>
      <c r="N32" s="12"/>
    </row>
    <row r="33" customFormat="false" ht="15" hidden="false" customHeight="false" outlineLevel="0" collapsed="false">
      <c r="A33" s="11"/>
      <c r="B33" s="12"/>
      <c r="C33" s="12"/>
      <c r="D33" s="16"/>
      <c r="E33" s="13"/>
      <c r="F33" s="13"/>
      <c r="G33" s="17"/>
      <c r="H33" s="10" t="str">
        <f aca="false">IF(B33="","",ROUND(IF(N(D33)&gt;0,D33*E33,N(F33))*(1+N(G33)),0))</f>
        <v/>
      </c>
      <c r="I33" s="16"/>
      <c r="J33" s="16"/>
      <c r="K33" s="16"/>
      <c r="L33" s="13"/>
      <c r="M33" s="10" t="str">
        <f aca="false">IF(OR(B33="",N(I33)=0),"",ROUND(H33/I33*1000,0))</f>
        <v/>
      </c>
      <c r="N33" s="12"/>
    </row>
    <row r="34" customFormat="false" ht="15" hidden="false" customHeight="false" outlineLevel="0" collapsed="false">
      <c r="A34" s="11"/>
      <c r="B34" s="12"/>
      <c r="C34" s="12"/>
      <c r="D34" s="16"/>
      <c r="E34" s="13"/>
      <c r="F34" s="13"/>
      <c r="G34" s="17"/>
      <c r="H34" s="10" t="str">
        <f aca="false">IF(B34="","",ROUND(IF(N(D34)&gt;0,D34*E34,N(F34))*(1+N(G34)),0))</f>
        <v/>
      </c>
      <c r="I34" s="16"/>
      <c r="J34" s="16"/>
      <c r="K34" s="16"/>
      <c r="L34" s="13"/>
      <c r="M34" s="10" t="str">
        <f aca="false">IF(OR(B34="",N(I34)=0),"",ROUND(H34/I34*1000,0))</f>
        <v/>
      </c>
      <c r="N34" s="12"/>
    </row>
    <row r="35" customFormat="false" ht="15" hidden="false" customHeight="false" outlineLevel="0" collapsed="false">
      <c r="A35" s="11"/>
      <c r="B35" s="12"/>
      <c r="C35" s="12"/>
      <c r="D35" s="16"/>
      <c r="E35" s="13"/>
      <c r="F35" s="13"/>
      <c r="G35" s="17"/>
      <c r="H35" s="10" t="str">
        <f aca="false">IF(B35="","",ROUND(IF(N(D35)&gt;0,D35*E35,N(F35))*(1+N(G35)),0))</f>
        <v/>
      </c>
      <c r="I35" s="16"/>
      <c r="J35" s="16"/>
      <c r="K35" s="16"/>
      <c r="L35" s="13"/>
      <c r="M35" s="10" t="str">
        <f aca="false">IF(OR(B35="",N(I35)=0),"",ROUND(H35/I35*1000,0))</f>
        <v/>
      </c>
      <c r="N35" s="12"/>
    </row>
    <row r="36" customFormat="false" ht="15" hidden="false" customHeight="false" outlineLevel="0" collapsed="false">
      <c r="A36" s="11"/>
      <c r="B36" s="12"/>
      <c r="C36" s="12"/>
      <c r="D36" s="16"/>
      <c r="E36" s="13"/>
      <c r="F36" s="13"/>
      <c r="G36" s="17"/>
      <c r="H36" s="10" t="str">
        <f aca="false">IF(B36="","",ROUND(IF(N(D36)&gt;0,D36*E36,N(F36))*(1+N(G36)),0))</f>
        <v/>
      </c>
      <c r="I36" s="16"/>
      <c r="J36" s="16"/>
      <c r="K36" s="16"/>
      <c r="L36" s="13"/>
      <c r="M36" s="10" t="str">
        <f aca="false">IF(OR(B36="",N(I36)=0),"",ROUND(H36/I36*1000,0))</f>
        <v/>
      </c>
      <c r="N36" s="12"/>
    </row>
    <row r="37" customFormat="false" ht="15" hidden="false" customHeight="false" outlineLevel="0" collapsed="false">
      <c r="A37" s="11"/>
      <c r="B37" s="12"/>
      <c r="C37" s="12"/>
      <c r="D37" s="16"/>
      <c r="E37" s="13"/>
      <c r="F37" s="13"/>
      <c r="G37" s="17"/>
      <c r="H37" s="10" t="str">
        <f aca="false">IF(B37="","",ROUND(IF(N(D37)&gt;0,D37*E37,N(F37))*(1+N(G37)),0))</f>
        <v/>
      </c>
      <c r="I37" s="16"/>
      <c r="J37" s="16"/>
      <c r="K37" s="16"/>
      <c r="L37" s="13"/>
      <c r="M37" s="10" t="str">
        <f aca="false">IF(OR(B37="",N(I37)=0),"",ROUND(H37/I37*1000,0))</f>
        <v/>
      </c>
      <c r="N37" s="12"/>
    </row>
    <row r="38" customFormat="false" ht="15" hidden="false" customHeight="false" outlineLevel="0" collapsed="false">
      <c r="A38" s="11"/>
      <c r="B38" s="12"/>
      <c r="C38" s="12"/>
      <c r="D38" s="16"/>
      <c r="E38" s="13"/>
      <c r="F38" s="13"/>
      <c r="G38" s="17"/>
      <c r="H38" s="10" t="str">
        <f aca="false">IF(B38="","",ROUND(IF(N(D38)&gt;0,D38*E38,N(F38))*(1+N(G38)),0))</f>
        <v/>
      </c>
      <c r="I38" s="16"/>
      <c r="J38" s="16"/>
      <c r="K38" s="16"/>
      <c r="L38" s="13"/>
      <c r="M38" s="10" t="str">
        <f aca="false">IF(OR(B38="",N(I38)=0),"",ROUND(H38/I38*1000,0))</f>
        <v/>
      </c>
      <c r="N38" s="12"/>
    </row>
    <row r="39" customFormat="false" ht="15" hidden="false" customHeight="false" outlineLevel="0" collapsed="false">
      <c r="A39" s="11"/>
      <c r="B39" s="12"/>
      <c r="C39" s="12"/>
      <c r="D39" s="16"/>
      <c r="E39" s="13"/>
      <c r="F39" s="13"/>
      <c r="G39" s="17"/>
      <c r="H39" s="10" t="str">
        <f aca="false">IF(B39="","",ROUND(IF(N(D39)&gt;0,D39*E39,N(F39))*(1+N(G39)),0))</f>
        <v/>
      </c>
      <c r="I39" s="16"/>
      <c r="J39" s="16"/>
      <c r="K39" s="16"/>
      <c r="L39" s="13"/>
      <c r="M39" s="10" t="str">
        <f aca="false">IF(OR(B39="",N(I39)=0),"",ROUND(H39/I39*1000,0))</f>
        <v/>
      </c>
      <c r="N39" s="12"/>
    </row>
    <row r="40" customFormat="false" ht="15" hidden="false" customHeight="false" outlineLevel="0" collapsed="false">
      <c r="A40" s="11"/>
      <c r="B40" s="12"/>
      <c r="C40" s="12"/>
      <c r="D40" s="16"/>
      <c r="E40" s="13"/>
      <c r="F40" s="13"/>
      <c r="G40" s="17"/>
      <c r="H40" s="10" t="str">
        <f aca="false">IF(B40="","",ROUND(IF(N(D40)&gt;0,D40*E40,N(F40))*(1+N(G40)),0))</f>
        <v/>
      </c>
      <c r="I40" s="16"/>
      <c r="J40" s="16"/>
      <c r="K40" s="16"/>
      <c r="L40" s="13"/>
      <c r="M40" s="10" t="str">
        <f aca="false">IF(OR(B40="",N(I40)=0),"",ROUND(H40/I40*1000,0))</f>
        <v/>
      </c>
      <c r="N40" s="12"/>
    </row>
    <row r="41" customFormat="false" ht="15" hidden="false" customHeight="false" outlineLevel="0" collapsed="false">
      <c r="A41" s="11"/>
      <c r="B41" s="12"/>
      <c r="C41" s="12"/>
      <c r="D41" s="16"/>
      <c r="E41" s="13"/>
      <c r="F41" s="13"/>
      <c r="G41" s="17"/>
      <c r="H41" s="10" t="str">
        <f aca="false">IF(B41="","",ROUND(IF(N(D41)&gt;0,D41*E41,N(F41))*(1+N(G41)),0))</f>
        <v/>
      </c>
      <c r="I41" s="16"/>
      <c r="J41" s="16"/>
      <c r="K41" s="16"/>
      <c r="L41" s="13"/>
      <c r="M41" s="10" t="str">
        <f aca="false">IF(OR(B41="",N(I41)=0),"",ROUND(H41/I41*1000,0))</f>
        <v/>
      </c>
      <c r="N41" s="12"/>
    </row>
    <row r="42" customFormat="false" ht="15" hidden="false" customHeight="false" outlineLevel="0" collapsed="false">
      <c r="A42" s="11"/>
      <c r="B42" s="12"/>
      <c r="C42" s="12"/>
      <c r="D42" s="16"/>
      <c r="E42" s="13"/>
      <c r="F42" s="13"/>
      <c r="G42" s="17"/>
      <c r="H42" s="10" t="str">
        <f aca="false">IF(B42="","",ROUND(IF(N(D42)&gt;0,D42*E42,N(F42))*(1+N(G42)),0))</f>
        <v/>
      </c>
      <c r="I42" s="16"/>
      <c r="J42" s="16"/>
      <c r="K42" s="16"/>
      <c r="L42" s="13"/>
      <c r="M42" s="10" t="str">
        <f aca="false">IF(OR(B42="",N(I42)=0),"",ROUND(H42/I42*1000,0))</f>
        <v/>
      </c>
      <c r="N42" s="12"/>
    </row>
    <row r="43" customFormat="false" ht="15" hidden="false" customHeight="false" outlineLevel="0" collapsed="false">
      <c r="A43" s="11"/>
      <c r="B43" s="12"/>
      <c r="C43" s="12"/>
      <c r="D43" s="16"/>
      <c r="E43" s="13"/>
      <c r="F43" s="13"/>
      <c r="G43" s="17"/>
      <c r="H43" s="10" t="str">
        <f aca="false">IF(B43="","",ROUND(IF(N(D43)&gt;0,D43*E43,N(F43))*(1+N(G43)),0))</f>
        <v/>
      </c>
      <c r="I43" s="16"/>
      <c r="J43" s="16"/>
      <c r="K43" s="16"/>
      <c r="L43" s="13"/>
      <c r="M43" s="10" t="str">
        <f aca="false">IF(OR(B43="",N(I43)=0),"",ROUND(H43/I43*1000,0))</f>
        <v/>
      </c>
      <c r="N43" s="12"/>
    </row>
    <row r="44" customFormat="false" ht="15" hidden="false" customHeight="false" outlineLevel="0" collapsed="false">
      <c r="A44" s="11"/>
      <c r="B44" s="12"/>
      <c r="C44" s="12"/>
      <c r="D44" s="16"/>
      <c r="E44" s="13"/>
      <c r="F44" s="13"/>
      <c r="G44" s="17"/>
      <c r="H44" s="10" t="str">
        <f aca="false">IF(B44="","",ROUND(IF(N(D44)&gt;0,D44*E44,N(F44))*(1+N(G44)),0))</f>
        <v/>
      </c>
      <c r="I44" s="16"/>
      <c r="J44" s="16"/>
      <c r="K44" s="16"/>
      <c r="L44" s="13"/>
      <c r="M44" s="10" t="str">
        <f aca="false">IF(OR(B44="",N(I44)=0),"",ROUND(H44/I44*1000,0))</f>
        <v/>
      </c>
      <c r="N44" s="12"/>
    </row>
    <row r="45" customFormat="false" ht="15" hidden="false" customHeight="false" outlineLevel="0" collapsed="false">
      <c r="A45" s="11"/>
      <c r="B45" s="12"/>
      <c r="C45" s="12"/>
      <c r="D45" s="16"/>
      <c r="E45" s="13"/>
      <c r="F45" s="13"/>
      <c r="G45" s="17"/>
      <c r="H45" s="10" t="str">
        <f aca="false">IF(B45="","",ROUND(IF(N(D45)&gt;0,D45*E45,N(F45))*(1+N(G45)),0))</f>
        <v/>
      </c>
      <c r="I45" s="16"/>
      <c r="J45" s="16"/>
      <c r="K45" s="16"/>
      <c r="L45" s="13"/>
      <c r="M45" s="10" t="str">
        <f aca="false">IF(OR(B45="",N(I45)=0),"",ROUND(H45/I45*1000,0))</f>
        <v/>
      </c>
      <c r="N45" s="12"/>
    </row>
    <row r="46" customFormat="false" ht="15" hidden="false" customHeight="false" outlineLevel="0" collapsed="false">
      <c r="A46" s="11"/>
      <c r="B46" s="12"/>
      <c r="C46" s="12"/>
      <c r="D46" s="16"/>
      <c r="E46" s="13"/>
      <c r="F46" s="13"/>
      <c r="G46" s="17"/>
      <c r="H46" s="10" t="str">
        <f aca="false">IF(B46="","",ROUND(IF(N(D46)&gt;0,D46*E46,N(F46))*(1+N(G46)),0))</f>
        <v/>
      </c>
      <c r="I46" s="16"/>
      <c r="J46" s="16"/>
      <c r="K46" s="16"/>
      <c r="L46" s="13"/>
      <c r="M46" s="10" t="str">
        <f aca="false">IF(OR(B46="",N(I46)=0),"",ROUND(H46/I46*1000,0))</f>
        <v/>
      </c>
      <c r="N46" s="12"/>
    </row>
    <row r="47" customFormat="false" ht="15" hidden="false" customHeight="false" outlineLevel="0" collapsed="false">
      <c r="A47" s="11"/>
      <c r="B47" s="12"/>
      <c r="C47" s="12"/>
      <c r="D47" s="16"/>
      <c r="E47" s="13"/>
      <c r="F47" s="13"/>
      <c r="G47" s="17"/>
      <c r="H47" s="10" t="str">
        <f aca="false">IF(B47="","",ROUND(IF(N(D47)&gt;0,D47*E47,N(F47))*(1+N(G47)),0))</f>
        <v/>
      </c>
      <c r="I47" s="16"/>
      <c r="J47" s="16"/>
      <c r="K47" s="16"/>
      <c r="L47" s="13"/>
      <c r="M47" s="10" t="str">
        <f aca="false">IF(OR(B47="",N(I47)=0),"",ROUND(H47/I47*1000,0))</f>
        <v/>
      </c>
      <c r="N47" s="12"/>
    </row>
    <row r="48" customFormat="false" ht="15" hidden="false" customHeight="false" outlineLevel="0" collapsed="false">
      <c r="A48" s="11"/>
      <c r="B48" s="12"/>
      <c r="C48" s="12"/>
      <c r="D48" s="16"/>
      <c r="E48" s="13"/>
      <c r="F48" s="13"/>
      <c r="G48" s="17"/>
      <c r="H48" s="10" t="str">
        <f aca="false">IF(B48="","",ROUND(IF(N(D48)&gt;0,D48*E48,N(F48))*(1+N(G48)),0))</f>
        <v/>
      </c>
      <c r="I48" s="16"/>
      <c r="J48" s="16"/>
      <c r="K48" s="16"/>
      <c r="L48" s="13"/>
      <c r="M48" s="10" t="str">
        <f aca="false">IF(OR(B48="",N(I48)=0),"",ROUND(H48/I48*1000,0))</f>
        <v/>
      </c>
      <c r="N48" s="12"/>
    </row>
    <row r="49" customFormat="false" ht="15" hidden="false" customHeight="false" outlineLevel="0" collapsed="false">
      <c r="A49" s="11"/>
      <c r="B49" s="12"/>
      <c r="C49" s="12"/>
      <c r="D49" s="16"/>
      <c r="E49" s="13"/>
      <c r="F49" s="13"/>
      <c r="G49" s="17"/>
      <c r="H49" s="10" t="str">
        <f aca="false">IF(B49="","",ROUND(IF(N(D49)&gt;0,D49*E49,N(F49))*(1+N(G49)),0))</f>
        <v/>
      </c>
      <c r="I49" s="16"/>
      <c r="J49" s="16"/>
      <c r="K49" s="16"/>
      <c r="L49" s="13"/>
      <c r="M49" s="10" t="str">
        <f aca="false">IF(OR(B49="",N(I49)=0),"",ROUND(H49/I49*1000,0))</f>
        <v/>
      </c>
      <c r="N49" s="12"/>
    </row>
    <row r="50" customFormat="false" ht="15" hidden="false" customHeight="false" outlineLevel="0" collapsed="false">
      <c r="A50" s="11"/>
      <c r="B50" s="12"/>
      <c r="C50" s="12"/>
      <c r="D50" s="16"/>
      <c r="E50" s="13"/>
      <c r="F50" s="13"/>
      <c r="G50" s="17"/>
      <c r="H50" s="10" t="str">
        <f aca="false">IF(B50="","",ROUND(IF(N(D50)&gt;0,D50*E50,N(F50))*(1+N(G50)),0))</f>
        <v/>
      </c>
      <c r="I50" s="16"/>
      <c r="J50" s="16"/>
      <c r="K50" s="16"/>
      <c r="L50" s="13"/>
      <c r="M50" s="10" t="str">
        <f aca="false">IF(OR(B50="",N(I50)=0),"",ROUND(H50/I50*1000,0))</f>
        <v/>
      </c>
      <c r="N50" s="12"/>
    </row>
    <row r="51" customFormat="false" ht="15" hidden="false" customHeight="false" outlineLevel="0" collapsed="false">
      <c r="A51" s="11"/>
      <c r="B51" s="12"/>
      <c r="C51" s="12"/>
      <c r="D51" s="16"/>
      <c r="E51" s="13"/>
      <c r="F51" s="13"/>
      <c r="G51" s="17"/>
      <c r="H51" s="10" t="str">
        <f aca="false">IF(B51="","",ROUND(IF(N(D51)&gt;0,D51*E51,N(F51))*(1+N(G51)),0))</f>
        <v/>
      </c>
      <c r="I51" s="16"/>
      <c r="J51" s="16"/>
      <c r="K51" s="16"/>
      <c r="L51" s="13"/>
      <c r="M51" s="10" t="str">
        <f aca="false">IF(OR(B51="",N(I51)=0),"",ROUND(H51/I51*1000,0))</f>
        <v/>
      </c>
      <c r="N51" s="12"/>
    </row>
    <row r="52" customFormat="false" ht="15" hidden="false" customHeight="false" outlineLevel="0" collapsed="false">
      <c r="A52" s="11"/>
      <c r="B52" s="12"/>
      <c r="C52" s="12"/>
      <c r="D52" s="16"/>
      <c r="E52" s="13"/>
      <c r="F52" s="13"/>
      <c r="G52" s="17"/>
      <c r="H52" s="10" t="str">
        <f aca="false">IF(B52="","",ROUND(IF(N(D52)&gt;0,D52*E52,N(F52))*(1+N(G52)),0))</f>
        <v/>
      </c>
      <c r="I52" s="16"/>
      <c r="J52" s="16"/>
      <c r="K52" s="16"/>
      <c r="L52" s="13"/>
      <c r="M52" s="10" t="str">
        <f aca="false">IF(OR(B52="",N(I52)=0),"",ROUND(H52/I52*1000,0))</f>
        <v/>
      </c>
      <c r="N52" s="12"/>
    </row>
    <row r="53" customFormat="false" ht="15" hidden="false" customHeight="false" outlineLevel="0" collapsed="false">
      <c r="A53" s="11"/>
      <c r="B53" s="12"/>
      <c r="C53" s="12"/>
      <c r="D53" s="16"/>
      <c r="E53" s="13"/>
      <c r="F53" s="13"/>
      <c r="G53" s="17"/>
      <c r="H53" s="10" t="str">
        <f aca="false">IF(B53="","",ROUND(IF(N(D53)&gt;0,D53*E53,N(F53))*(1+N(G53)),0))</f>
        <v/>
      </c>
      <c r="I53" s="16"/>
      <c r="J53" s="16"/>
      <c r="K53" s="16"/>
      <c r="L53" s="13"/>
      <c r="M53" s="10" t="str">
        <f aca="false">IF(OR(B53="",N(I53)=0),"",ROUND(H53/I53*1000,0))</f>
        <v/>
      </c>
      <c r="N53" s="12"/>
    </row>
    <row r="54" customFormat="false" ht="15" hidden="false" customHeight="false" outlineLevel="0" collapsed="false">
      <c r="A54" s="11"/>
      <c r="B54" s="12"/>
      <c r="C54" s="12"/>
      <c r="D54" s="16"/>
      <c r="E54" s="13"/>
      <c r="F54" s="13"/>
      <c r="G54" s="17"/>
      <c r="H54" s="10" t="str">
        <f aca="false">IF(B54="","",ROUND(IF(N(D54)&gt;0,D54*E54,N(F54))*(1+N(G54)),0))</f>
        <v/>
      </c>
      <c r="I54" s="16"/>
      <c r="J54" s="16"/>
      <c r="K54" s="16"/>
      <c r="L54" s="13"/>
      <c r="M54" s="10" t="str">
        <f aca="false">IF(OR(B54="",N(I54)=0),"",ROUND(H54/I54*1000,0))</f>
        <v/>
      </c>
      <c r="N54" s="12"/>
    </row>
    <row r="55" customFormat="false" ht="15" hidden="false" customHeight="false" outlineLevel="0" collapsed="false">
      <c r="A55" s="11"/>
      <c r="B55" s="12"/>
      <c r="C55" s="12"/>
      <c r="D55" s="16"/>
      <c r="E55" s="13"/>
      <c r="F55" s="13"/>
      <c r="G55" s="17"/>
      <c r="H55" s="10" t="str">
        <f aca="false">IF(B55="","",ROUND(IF(N(D55)&gt;0,D55*E55,N(F55))*(1+N(G55)),0))</f>
        <v/>
      </c>
      <c r="I55" s="16"/>
      <c r="J55" s="16"/>
      <c r="K55" s="16"/>
      <c r="L55" s="13"/>
      <c r="M55" s="10" t="str">
        <f aca="false">IF(OR(B55="",N(I55)=0),"",ROUND(H55/I55*1000,0))</f>
        <v/>
      </c>
      <c r="N55" s="12"/>
    </row>
    <row r="56" customFormat="false" ht="15" hidden="false" customHeight="false" outlineLevel="0" collapsed="false">
      <c r="A56" s="11"/>
      <c r="B56" s="12"/>
      <c r="C56" s="12"/>
      <c r="D56" s="16"/>
      <c r="E56" s="13"/>
      <c r="F56" s="13"/>
      <c r="G56" s="17"/>
      <c r="H56" s="10" t="str">
        <f aca="false">IF(B56="","",ROUND(IF(N(D56)&gt;0,D56*E56,N(F56))*(1+N(G56)),0))</f>
        <v/>
      </c>
      <c r="I56" s="16"/>
      <c r="J56" s="16"/>
      <c r="K56" s="16"/>
      <c r="L56" s="13"/>
      <c r="M56" s="10" t="str">
        <f aca="false">IF(OR(B56="",N(I56)=0),"",ROUND(H56/I56*1000,0))</f>
        <v/>
      </c>
      <c r="N56" s="12"/>
    </row>
    <row r="57" customFormat="false" ht="15" hidden="false" customHeight="false" outlineLevel="0" collapsed="false">
      <c r="A57" s="11"/>
      <c r="B57" s="12"/>
      <c r="C57" s="12"/>
      <c r="D57" s="16"/>
      <c r="E57" s="13"/>
      <c r="F57" s="13"/>
      <c r="G57" s="17"/>
      <c r="H57" s="10" t="str">
        <f aca="false">IF(B57="","",ROUND(IF(N(D57)&gt;0,D57*E57,N(F57))*(1+N(G57)),0))</f>
        <v/>
      </c>
      <c r="I57" s="16"/>
      <c r="J57" s="16"/>
      <c r="K57" s="16"/>
      <c r="L57" s="13"/>
      <c r="M57" s="10" t="str">
        <f aca="false">IF(OR(B57="",N(I57)=0),"",ROUND(H57/I57*1000,0))</f>
        <v/>
      </c>
      <c r="N57" s="12"/>
    </row>
    <row r="58" customFormat="false" ht="15" hidden="false" customHeight="false" outlineLevel="0" collapsed="false">
      <c r="A58" s="11"/>
      <c r="B58" s="12"/>
      <c r="C58" s="12"/>
      <c r="D58" s="16"/>
      <c r="E58" s="13"/>
      <c r="F58" s="13"/>
      <c r="G58" s="17"/>
      <c r="H58" s="10" t="str">
        <f aca="false">IF(B58="","",ROUND(IF(N(D58)&gt;0,D58*E58,N(F58))*(1+N(G58)),0))</f>
        <v/>
      </c>
      <c r="I58" s="16"/>
      <c r="J58" s="16"/>
      <c r="K58" s="16"/>
      <c r="L58" s="13"/>
      <c r="M58" s="10" t="str">
        <f aca="false">IF(OR(B58="",N(I58)=0),"",ROUND(H58/I58*1000,0))</f>
        <v/>
      </c>
      <c r="N58" s="12"/>
    </row>
    <row r="59" customFormat="false" ht="15" hidden="false" customHeight="false" outlineLevel="0" collapsed="false">
      <c r="A59" s="11"/>
      <c r="B59" s="12"/>
      <c r="C59" s="12"/>
      <c r="D59" s="16"/>
      <c r="E59" s="13"/>
      <c r="F59" s="13"/>
      <c r="G59" s="17"/>
      <c r="H59" s="10" t="str">
        <f aca="false">IF(B59="","",ROUND(IF(N(D59)&gt;0,D59*E59,N(F59))*(1+N(G59)),0))</f>
        <v/>
      </c>
      <c r="I59" s="16"/>
      <c r="J59" s="16"/>
      <c r="K59" s="16"/>
      <c r="L59" s="13"/>
      <c r="M59" s="10" t="str">
        <f aca="false">IF(OR(B59="",N(I59)=0),"",ROUND(H59/I59*1000,0))</f>
        <v/>
      </c>
      <c r="N59" s="12"/>
    </row>
    <row r="60" customFormat="false" ht="15" hidden="false" customHeight="false" outlineLevel="0" collapsed="false">
      <c r="A60" s="11"/>
      <c r="B60" s="12"/>
      <c r="C60" s="12"/>
      <c r="D60" s="16"/>
      <c r="E60" s="13"/>
      <c r="F60" s="13"/>
      <c r="G60" s="17"/>
      <c r="H60" s="10" t="str">
        <f aca="false">IF(B60="","",ROUND(IF(N(D60)&gt;0,D60*E60,N(F60))*(1+N(G60)),0))</f>
        <v/>
      </c>
      <c r="I60" s="16"/>
      <c r="J60" s="16"/>
      <c r="K60" s="16"/>
      <c r="L60" s="13"/>
      <c r="M60" s="10" t="str">
        <f aca="false">IF(OR(B60="",N(I60)=0),"",ROUND(H60/I60*1000,0))</f>
        <v/>
      </c>
      <c r="N60" s="12"/>
    </row>
    <row r="61" customFormat="false" ht="15" hidden="false" customHeight="false" outlineLevel="0" collapsed="false">
      <c r="A61" s="11"/>
      <c r="B61" s="12"/>
      <c r="C61" s="12"/>
      <c r="D61" s="16"/>
      <c r="E61" s="13"/>
      <c r="F61" s="13"/>
      <c r="G61" s="17"/>
      <c r="H61" s="10" t="str">
        <f aca="false">IF(B61="","",ROUND(IF(N(D61)&gt;0,D61*E61,N(F61))*(1+N(G61)),0))</f>
        <v/>
      </c>
      <c r="I61" s="16"/>
      <c r="J61" s="16"/>
      <c r="K61" s="16"/>
      <c r="L61" s="13"/>
      <c r="M61" s="10" t="str">
        <f aca="false">IF(OR(B61="",N(I61)=0),"",ROUND(H61/I61*1000,0))</f>
        <v/>
      </c>
      <c r="N61" s="12"/>
    </row>
    <row r="62" customFormat="false" ht="15" hidden="false" customHeight="false" outlineLevel="0" collapsed="false">
      <c r="A62" s="11"/>
      <c r="B62" s="12"/>
      <c r="C62" s="12"/>
      <c r="D62" s="16"/>
      <c r="E62" s="13"/>
      <c r="F62" s="13"/>
      <c r="G62" s="17"/>
      <c r="H62" s="10" t="str">
        <f aca="false">IF(B62="","",ROUND(IF(N(D62)&gt;0,D62*E62,N(F62))*(1+N(G62)),0))</f>
        <v/>
      </c>
      <c r="I62" s="16"/>
      <c r="J62" s="16"/>
      <c r="K62" s="16"/>
      <c r="L62" s="13"/>
      <c r="M62" s="10" t="str">
        <f aca="false">IF(OR(B62="",N(I62)=0),"",ROUND(H62/I62*1000,0))</f>
        <v/>
      </c>
      <c r="N62" s="12"/>
    </row>
    <row r="63" customFormat="false" ht="15" hidden="false" customHeight="false" outlineLevel="0" collapsed="false">
      <c r="A63" s="11"/>
      <c r="B63" s="12"/>
      <c r="C63" s="12"/>
      <c r="D63" s="16"/>
      <c r="E63" s="13"/>
      <c r="F63" s="13"/>
      <c r="G63" s="17"/>
      <c r="H63" s="10" t="str">
        <f aca="false">IF(B63="","",ROUND(IF(N(D63)&gt;0,D63*E63,N(F63))*(1+N(G63)),0))</f>
        <v/>
      </c>
      <c r="I63" s="16"/>
      <c r="J63" s="16"/>
      <c r="K63" s="16"/>
      <c r="L63" s="13"/>
      <c r="M63" s="10" t="str">
        <f aca="false">IF(OR(B63="",N(I63)=0),"",ROUND(H63/I63*1000,0))</f>
        <v/>
      </c>
      <c r="N63" s="12"/>
    </row>
    <row r="64" customFormat="false" ht="15" hidden="false" customHeight="false" outlineLevel="0" collapsed="false">
      <c r="A64" s="11"/>
      <c r="B64" s="12"/>
      <c r="C64" s="12"/>
      <c r="D64" s="16"/>
      <c r="E64" s="13"/>
      <c r="F64" s="13"/>
      <c r="G64" s="17"/>
      <c r="H64" s="10" t="str">
        <f aca="false">IF(B64="","",ROUND(IF(N(D64)&gt;0,D64*E64,N(F64))*(1+N(G64)),0))</f>
        <v/>
      </c>
      <c r="I64" s="16"/>
      <c r="J64" s="16"/>
      <c r="K64" s="16"/>
      <c r="L64" s="13"/>
      <c r="M64" s="10" t="str">
        <f aca="false">IF(OR(B64="",N(I64)=0),"",ROUND(H64/I64*1000,0))</f>
        <v/>
      </c>
      <c r="N64" s="12"/>
    </row>
    <row r="65" customFormat="false" ht="15" hidden="false" customHeight="false" outlineLevel="0" collapsed="false">
      <c r="A65" s="11"/>
      <c r="B65" s="12"/>
      <c r="C65" s="12"/>
      <c r="D65" s="16"/>
      <c r="E65" s="13"/>
      <c r="F65" s="13"/>
      <c r="G65" s="17"/>
      <c r="H65" s="10" t="str">
        <f aca="false">IF(B65="","",ROUND(IF(N(D65)&gt;0,D65*E65,N(F65))*(1+N(G65)),0))</f>
        <v/>
      </c>
      <c r="I65" s="16"/>
      <c r="J65" s="16"/>
      <c r="K65" s="16"/>
      <c r="L65" s="13"/>
      <c r="M65" s="10" t="str">
        <f aca="false">IF(OR(B65="",N(I65)=0),"",ROUND(H65/I65*1000,0))</f>
        <v/>
      </c>
      <c r="N65" s="12"/>
    </row>
    <row r="66" customFormat="false" ht="15" hidden="false" customHeight="false" outlineLevel="0" collapsed="false">
      <c r="A66" s="11"/>
      <c r="B66" s="12"/>
      <c r="C66" s="12"/>
      <c r="D66" s="16"/>
      <c r="E66" s="13"/>
      <c r="F66" s="13"/>
      <c r="G66" s="17"/>
      <c r="H66" s="10" t="str">
        <f aca="false">IF(B66="","",ROUND(IF(N(D66)&gt;0,D66*E66,N(F66))*(1+N(G66)),0))</f>
        <v/>
      </c>
      <c r="I66" s="16"/>
      <c r="J66" s="16"/>
      <c r="K66" s="16"/>
      <c r="L66" s="13"/>
      <c r="M66" s="10" t="str">
        <f aca="false">IF(OR(B66="",N(I66)=0),"",ROUND(H66/I66*1000,0))</f>
        <v/>
      </c>
      <c r="N66" s="12"/>
    </row>
    <row r="67" customFormat="false" ht="15" hidden="false" customHeight="false" outlineLevel="0" collapsed="false">
      <c r="A67" s="11"/>
      <c r="B67" s="12"/>
      <c r="C67" s="12"/>
      <c r="D67" s="16"/>
      <c r="E67" s="13"/>
      <c r="F67" s="13"/>
      <c r="G67" s="17"/>
      <c r="H67" s="10" t="str">
        <f aca="false">IF(B67="","",ROUND(IF(N(D67)&gt;0,D67*E67,N(F67))*(1+N(G67)),0))</f>
        <v/>
      </c>
      <c r="I67" s="16"/>
      <c r="J67" s="16"/>
      <c r="K67" s="16"/>
      <c r="L67" s="13"/>
      <c r="M67" s="10" t="str">
        <f aca="false">IF(OR(B67="",N(I67)=0),"",ROUND(H67/I67*1000,0))</f>
        <v/>
      </c>
      <c r="N67" s="12"/>
    </row>
    <row r="68" customFormat="false" ht="15" hidden="false" customHeight="false" outlineLevel="0" collapsed="false">
      <c r="A68" s="11"/>
      <c r="B68" s="12"/>
      <c r="C68" s="12"/>
      <c r="D68" s="16"/>
      <c r="E68" s="13"/>
      <c r="F68" s="13"/>
      <c r="G68" s="17"/>
      <c r="H68" s="10" t="str">
        <f aca="false">IF(B68="","",ROUND(IF(N(D68)&gt;0,D68*E68,N(F68))*(1+N(G68)),0))</f>
        <v/>
      </c>
      <c r="I68" s="16"/>
      <c r="J68" s="16"/>
      <c r="K68" s="16"/>
      <c r="L68" s="13"/>
      <c r="M68" s="10" t="str">
        <f aca="false">IF(OR(B68="",N(I68)=0),"",ROUND(H68/I68*1000,0))</f>
        <v/>
      </c>
      <c r="N68" s="12"/>
    </row>
    <row r="69" customFormat="false" ht="15" hidden="false" customHeight="false" outlineLevel="0" collapsed="false">
      <c r="A69" s="11"/>
      <c r="B69" s="12"/>
      <c r="C69" s="12"/>
      <c r="D69" s="16"/>
      <c r="E69" s="13"/>
      <c r="F69" s="13"/>
      <c r="G69" s="17"/>
      <c r="H69" s="10" t="str">
        <f aca="false">IF(B69="","",ROUND(IF(N(D69)&gt;0,D69*E69,N(F69))*(1+N(G69)),0))</f>
        <v/>
      </c>
      <c r="I69" s="16"/>
      <c r="J69" s="16"/>
      <c r="K69" s="16"/>
      <c r="L69" s="13"/>
      <c r="M69" s="10" t="str">
        <f aca="false">IF(OR(B69="",N(I69)=0),"",ROUND(H69/I69*1000,0))</f>
        <v/>
      </c>
      <c r="N69" s="12"/>
    </row>
    <row r="70" customFormat="false" ht="15" hidden="false" customHeight="false" outlineLevel="0" collapsed="false">
      <c r="A70" s="11"/>
      <c r="B70" s="12"/>
      <c r="C70" s="12"/>
      <c r="D70" s="16"/>
      <c r="E70" s="13"/>
      <c r="F70" s="13"/>
      <c r="G70" s="17"/>
      <c r="H70" s="10" t="str">
        <f aca="false">IF(B70="","",ROUND(IF(N(D70)&gt;0,D70*E70,N(F70))*(1+N(G70)),0))</f>
        <v/>
      </c>
      <c r="I70" s="16"/>
      <c r="J70" s="16"/>
      <c r="K70" s="16"/>
      <c r="L70" s="13"/>
      <c r="M70" s="10" t="str">
        <f aca="false">IF(OR(B70="",N(I70)=0),"",ROUND(H70/I70*1000,0))</f>
        <v/>
      </c>
      <c r="N70" s="12"/>
    </row>
    <row r="71" customFormat="false" ht="15" hidden="false" customHeight="false" outlineLevel="0" collapsed="false">
      <c r="A71" s="11"/>
      <c r="B71" s="12"/>
      <c r="C71" s="12"/>
      <c r="D71" s="16"/>
      <c r="E71" s="13"/>
      <c r="F71" s="13"/>
      <c r="G71" s="17"/>
      <c r="H71" s="10" t="str">
        <f aca="false">IF(B71="","",ROUND(IF(N(D71)&gt;0,D71*E71,N(F71))*(1+N(G71)),0))</f>
        <v/>
      </c>
      <c r="I71" s="16"/>
      <c r="J71" s="16"/>
      <c r="K71" s="16"/>
      <c r="L71" s="13"/>
      <c r="M71" s="10" t="str">
        <f aca="false">IF(OR(B71="",N(I71)=0),"",ROUND(H71/I71*1000,0))</f>
        <v/>
      </c>
      <c r="N71" s="12"/>
    </row>
    <row r="72" customFormat="false" ht="15" hidden="false" customHeight="false" outlineLevel="0" collapsed="false">
      <c r="A72" s="11"/>
      <c r="B72" s="12"/>
      <c r="C72" s="12"/>
      <c r="D72" s="16"/>
      <c r="E72" s="13"/>
      <c r="F72" s="13"/>
      <c r="G72" s="17"/>
      <c r="H72" s="10" t="str">
        <f aca="false">IF(B72="","",ROUND(IF(N(D72)&gt;0,D72*E72,N(F72))*(1+N(G72)),0))</f>
        <v/>
      </c>
      <c r="I72" s="16"/>
      <c r="J72" s="16"/>
      <c r="K72" s="16"/>
      <c r="L72" s="13"/>
      <c r="M72" s="10" t="str">
        <f aca="false">IF(OR(B72="",N(I72)=0),"",ROUND(H72/I72*1000,0))</f>
        <v/>
      </c>
      <c r="N72" s="12"/>
    </row>
    <row r="73" customFormat="false" ht="15" hidden="false" customHeight="false" outlineLevel="0" collapsed="false">
      <c r="A73" s="11"/>
      <c r="B73" s="12"/>
      <c r="C73" s="12"/>
      <c r="D73" s="16"/>
      <c r="E73" s="13"/>
      <c r="F73" s="13"/>
      <c r="G73" s="17"/>
      <c r="H73" s="10" t="str">
        <f aca="false">IF(B73="","",ROUND(IF(N(D73)&gt;0,D73*E73,N(F73))*(1+N(G73)),0))</f>
        <v/>
      </c>
      <c r="I73" s="16"/>
      <c r="J73" s="16"/>
      <c r="K73" s="16"/>
      <c r="L73" s="13"/>
      <c r="M73" s="10" t="str">
        <f aca="false">IF(OR(B73="",N(I73)=0),"",ROUND(H73/I73*1000,0))</f>
        <v/>
      </c>
      <c r="N73" s="12"/>
    </row>
    <row r="74" customFormat="false" ht="15" hidden="false" customHeight="false" outlineLevel="0" collapsed="false">
      <c r="A74" s="11"/>
      <c r="B74" s="12"/>
      <c r="C74" s="12"/>
      <c r="D74" s="16"/>
      <c r="E74" s="13"/>
      <c r="F74" s="13"/>
      <c r="G74" s="17"/>
      <c r="H74" s="10" t="str">
        <f aca="false">IF(B74="","",ROUND(IF(N(D74)&gt;0,D74*E74,N(F74))*(1+N(G74)),0))</f>
        <v/>
      </c>
      <c r="I74" s="16"/>
      <c r="J74" s="16"/>
      <c r="K74" s="16"/>
      <c r="L74" s="13"/>
      <c r="M74" s="10" t="str">
        <f aca="false">IF(OR(B74="",N(I74)=0),"",ROUND(H74/I74*1000,0))</f>
        <v/>
      </c>
      <c r="N74" s="12"/>
    </row>
    <row r="75" customFormat="false" ht="15" hidden="false" customHeight="false" outlineLevel="0" collapsed="false">
      <c r="A75" s="11"/>
      <c r="B75" s="12"/>
      <c r="C75" s="12"/>
      <c r="D75" s="16"/>
      <c r="E75" s="13"/>
      <c r="F75" s="13"/>
      <c r="G75" s="17"/>
      <c r="H75" s="10" t="str">
        <f aca="false">IF(B75="","",ROUND(IF(N(D75)&gt;0,D75*E75,N(F75))*(1+N(G75)),0))</f>
        <v/>
      </c>
      <c r="I75" s="16"/>
      <c r="J75" s="16"/>
      <c r="K75" s="16"/>
      <c r="L75" s="13"/>
      <c r="M75" s="10" t="str">
        <f aca="false">IF(OR(B75="",N(I75)=0),"",ROUND(H75/I75*1000,0))</f>
        <v/>
      </c>
      <c r="N75" s="12"/>
    </row>
    <row r="76" customFormat="false" ht="15" hidden="false" customHeight="false" outlineLevel="0" collapsed="false">
      <c r="A76" s="11"/>
      <c r="B76" s="12"/>
      <c r="C76" s="12"/>
      <c r="D76" s="16"/>
      <c r="E76" s="13"/>
      <c r="F76" s="13"/>
      <c r="G76" s="17"/>
      <c r="H76" s="10" t="str">
        <f aca="false">IF(B76="","",ROUND(IF(N(D76)&gt;0,D76*E76,N(F76))*(1+N(G76)),0))</f>
        <v/>
      </c>
      <c r="I76" s="16"/>
      <c r="J76" s="16"/>
      <c r="K76" s="16"/>
      <c r="L76" s="13"/>
      <c r="M76" s="10" t="str">
        <f aca="false">IF(OR(B76="",N(I76)=0),"",ROUND(H76/I76*1000,0))</f>
        <v/>
      </c>
      <c r="N76" s="12"/>
    </row>
    <row r="77" customFormat="false" ht="15" hidden="false" customHeight="false" outlineLevel="0" collapsed="false">
      <c r="A77" s="11"/>
      <c r="B77" s="12"/>
      <c r="C77" s="12"/>
      <c r="D77" s="16"/>
      <c r="E77" s="13"/>
      <c r="F77" s="13"/>
      <c r="G77" s="17"/>
      <c r="H77" s="10" t="str">
        <f aca="false">IF(B77="","",ROUND(IF(N(D77)&gt;0,D77*E77,N(F77))*(1+N(G77)),0))</f>
        <v/>
      </c>
      <c r="I77" s="16"/>
      <c r="J77" s="16"/>
      <c r="K77" s="16"/>
      <c r="L77" s="13"/>
      <c r="M77" s="10" t="str">
        <f aca="false">IF(OR(B77="",N(I77)=0),"",ROUND(H77/I77*1000,0))</f>
        <v/>
      </c>
      <c r="N77" s="12"/>
    </row>
    <row r="78" customFormat="false" ht="15" hidden="false" customHeight="false" outlineLevel="0" collapsed="false">
      <c r="A78" s="11"/>
      <c r="B78" s="12"/>
      <c r="C78" s="12"/>
      <c r="D78" s="16"/>
      <c r="E78" s="13"/>
      <c r="F78" s="13"/>
      <c r="G78" s="17"/>
      <c r="H78" s="10" t="str">
        <f aca="false">IF(B78="","",ROUND(IF(N(D78)&gt;0,D78*E78,N(F78))*(1+N(G78)),0))</f>
        <v/>
      </c>
      <c r="I78" s="16"/>
      <c r="J78" s="16"/>
      <c r="K78" s="16"/>
      <c r="L78" s="13"/>
      <c r="M78" s="10" t="str">
        <f aca="false">IF(OR(B78="",N(I78)=0),"",ROUND(H78/I78*1000,0))</f>
        <v/>
      </c>
      <c r="N78" s="12"/>
    </row>
    <row r="79" customFormat="false" ht="15" hidden="false" customHeight="false" outlineLevel="0" collapsed="false">
      <c r="A79" s="11"/>
      <c r="B79" s="12"/>
      <c r="C79" s="12"/>
      <c r="D79" s="16"/>
      <c r="E79" s="13"/>
      <c r="F79" s="13"/>
      <c r="G79" s="17"/>
      <c r="H79" s="10" t="str">
        <f aca="false">IF(B79="","",ROUND(IF(N(D79)&gt;0,D79*E79,N(F79))*(1+N(G79)),0))</f>
        <v/>
      </c>
      <c r="I79" s="16"/>
      <c r="J79" s="16"/>
      <c r="K79" s="16"/>
      <c r="L79" s="13"/>
      <c r="M79" s="10" t="str">
        <f aca="false">IF(OR(B79="",N(I79)=0),"",ROUND(H79/I79*1000,0))</f>
        <v/>
      </c>
      <c r="N79" s="12"/>
    </row>
    <row r="80" customFormat="false" ht="15" hidden="false" customHeight="false" outlineLevel="0" collapsed="false">
      <c r="A80" s="11"/>
      <c r="B80" s="12"/>
      <c r="C80" s="12"/>
      <c r="D80" s="16"/>
      <c r="E80" s="13"/>
      <c r="F80" s="13"/>
      <c r="G80" s="17"/>
      <c r="H80" s="10" t="str">
        <f aca="false">IF(B80="","",ROUND(IF(N(D80)&gt;0,D80*E80,N(F80))*(1+N(G80)),0))</f>
        <v/>
      </c>
      <c r="I80" s="16"/>
      <c r="J80" s="16"/>
      <c r="K80" s="16"/>
      <c r="L80" s="13"/>
      <c r="M80" s="10" t="str">
        <f aca="false">IF(OR(B80="",N(I80)=0),"",ROUND(H80/I80*1000,0))</f>
        <v/>
      </c>
      <c r="N80" s="12"/>
    </row>
    <row r="81" customFormat="false" ht="15" hidden="false" customHeight="false" outlineLevel="0" collapsed="false">
      <c r="A81" s="11"/>
      <c r="B81" s="12"/>
      <c r="C81" s="12"/>
      <c r="D81" s="16"/>
      <c r="E81" s="13"/>
      <c r="F81" s="13"/>
      <c r="G81" s="17"/>
      <c r="H81" s="10" t="str">
        <f aca="false">IF(B81="","",ROUND(IF(N(D81)&gt;0,D81*E81,N(F81))*(1+N(G81)),0))</f>
        <v/>
      </c>
      <c r="I81" s="16"/>
      <c r="J81" s="16"/>
      <c r="K81" s="16"/>
      <c r="L81" s="13"/>
      <c r="M81" s="10" t="str">
        <f aca="false">IF(OR(B81="",N(I81)=0),"",ROUND(H81/I81*1000,0))</f>
        <v/>
      </c>
      <c r="N81" s="12"/>
    </row>
    <row r="82" customFormat="false" ht="15" hidden="false" customHeight="false" outlineLevel="0" collapsed="false">
      <c r="A82" s="11"/>
      <c r="B82" s="12"/>
      <c r="C82" s="12"/>
      <c r="D82" s="16"/>
      <c r="E82" s="13"/>
      <c r="F82" s="13"/>
      <c r="G82" s="17"/>
      <c r="H82" s="10" t="str">
        <f aca="false">IF(B82="","",ROUND(IF(N(D82)&gt;0,D82*E82,N(F82))*(1+N(G82)),0))</f>
        <v/>
      </c>
      <c r="I82" s="16"/>
      <c r="J82" s="16"/>
      <c r="K82" s="16"/>
      <c r="L82" s="13"/>
      <c r="M82" s="10" t="str">
        <f aca="false">IF(OR(B82="",N(I82)=0),"",ROUND(H82/I82*1000,0))</f>
        <v/>
      </c>
      <c r="N82" s="12"/>
    </row>
    <row r="83" customFormat="false" ht="15" hidden="false" customHeight="false" outlineLevel="0" collapsed="false">
      <c r="A83" s="11"/>
      <c r="B83" s="12"/>
      <c r="C83" s="12"/>
      <c r="D83" s="16"/>
      <c r="E83" s="13"/>
      <c r="F83" s="13"/>
      <c r="G83" s="17"/>
      <c r="H83" s="10" t="str">
        <f aca="false">IF(B83="","",ROUND(IF(N(D83)&gt;0,D83*E83,N(F83))*(1+N(G83)),0))</f>
        <v/>
      </c>
      <c r="I83" s="16"/>
      <c r="J83" s="16"/>
      <c r="K83" s="16"/>
      <c r="L83" s="13"/>
      <c r="M83" s="10" t="str">
        <f aca="false">IF(OR(B83="",N(I83)=0),"",ROUND(H83/I83*1000,0))</f>
        <v/>
      </c>
      <c r="N83" s="12"/>
    </row>
    <row r="84" customFormat="false" ht="15" hidden="false" customHeight="false" outlineLevel="0" collapsed="false">
      <c r="A84" s="11"/>
      <c r="B84" s="12"/>
      <c r="C84" s="12"/>
      <c r="D84" s="16"/>
      <c r="E84" s="13"/>
      <c r="F84" s="13"/>
      <c r="G84" s="17"/>
      <c r="H84" s="10" t="str">
        <f aca="false">IF(B84="","",ROUND(IF(N(D84)&gt;0,D84*E84,N(F84))*(1+N(G84)),0))</f>
        <v/>
      </c>
      <c r="I84" s="16"/>
      <c r="J84" s="16"/>
      <c r="K84" s="16"/>
      <c r="L84" s="13"/>
      <c r="M84" s="10" t="str">
        <f aca="false">IF(OR(B84="",N(I84)=0),"",ROUND(H84/I84*1000,0))</f>
        <v/>
      </c>
      <c r="N84" s="12"/>
    </row>
    <row r="85" customFormat="false" ht="15" hidden="false" customHeight="false" outlineLevel="0" collapsed="false">
      <c r="A85" s="11"/>
      <c r="B85" s="12"/>
      <c r="C85" s="12"/>
      <c r="D85" s="16"/>
      <c r="E85" s="13"/>
      <c r="F85" s="13"/>
      <c r="G85" s="17"/>
      <c r="H85" s="10" t="str">
        <f aca="false">IF(B85="","",ROUND(IF(N(D85)&gt;0,D85*E85,N(F85))*(1+N(G85)),0))</f>
        <v/>
      </c>
      <c r="I85" s="16"/>
      <c r="J85" s="16"/>
      <c r="K85" s="16"/>
      <c r="L85" s="13"/>
      <c r="M85" s="10" t="str">
        <f aca="false">IF(OR(B85="",N(I85)=0),"",ROUND(H85/I85*1000,0))</f>
        <v/>
      </c>
      <c r="N85" s="12"/>
    </row>
    <row r="86" customFormat="false" ht="15" hidden="false" customHeight="false" outlineLevel="0" collapsed="false">
      <c r="A86" s="11"/>
      <c r="B86" s="12"/>
      <c r="C86" s="12"/>
      <c r="D86" s="16"/>
      <c r="E86" s="13"/>
      <c r="F86" s="13"/>
      <c r="G86" s="17"/>
      <c r="H86" s="10" t="str">
        <f aca="false">IF(B86="","",ROUND(IF(N(D86)&gt;0,D86*E86,N(F86))*(1+N(G86)),0))</f>
        <v/>
      </c>
      <c r="I86" s="16"/>
      <c r="J86" s="16"/>
      <c r="K86" s="16"/>
      <c r="L86" s="13"/>
      <c r="M86" s="10" t="str">
        <f aca="false">IF(OR(B86="",N(I86)=0),"",ROUND(H86/I86*1000,0))</f>
        <v/>
      </c>
      <c r="N86" s="12"/>
    </row>
    <row r="87" customFormat="false" ht="15" hidden="false" customHeight="false" outlineLevel="0" collapsed="false">
      <c r="A87" s="11"/>
      <c r="B87" s="12"/>
      <c r="C87" s="12"/>
      <c r="D87" s="16"/>
      <c r="E87" s="13"/>
      <c r="F87" s="13"/>
      <c r="G87" s="17"/>
      <c r="H87" s="10" t="str">
        <f aca="false">IF(B87="","",ROUND(IF(N(D87)&gt;0,D87*E87,N(F87))*(1+N(G87)),0))</f>
        <v/>
      </c>
      <c r="I87" s="16"/>
      <c r="J87" s="16"/>
      <c r="K87" s="16"/>
      <c r="L87" s="13"/>
      <c r="M87" s="10" t="str">
        <f aca="false">IF(OR(B87="",N(I87)=0),"",ROUND(H87/I87*1000,0))</f>
        <v/>
      </c>
      <c r="N87" s="12"/>
    </row>
    <row r="88" customFormat="false" ht="15" hidden="false" customHeight="false" outlineLevel="0" collapsed="false">
      <c r="A88" s="11"/>
      <c r="B88" s="12"/>
      <c r="C88" s="12"/>
      <c r="D88" s="16"/>
      <c r="E88" s="13"/>
      <c r="F88" s="13"/>
      <c r="G88" s="17"/>
      <c r="H88" s="10" t="str">
        <f aca="false">IF(B88="","",ROUND(IF(N(D88)&gt;0,D88*E88,N(F88))*(1+N(G88)),0))</f>
        <v/>
      </c>
      <c r="I88" s="16"/>
      <c r="J88" s="16"/>
      <c r="K88" s="16"/>
      <c r="L88" s="13"/>
      <c r="M88" s="10" t="str">
        <f aca="false">IF(OR(B88="",N(I88)=0),"",ROUND(H88/I88*1000,0))</f>
        <v/>
      </c>
      <c r="N88" s="12"/>
    </row>
    <row r="89" customFormat="false" ht="15" hidden="false" customHeight="false" outlineLevel="0" collapsed="false">
      <c r="A89" s="11"/>
      <c r="B89" s="12"/>
      <c r="C89" s="12"/>
      <c r="D89" s="16"/>
      <c r="E89" s="13"/>
      <c r="F89" s="13"/>
      <c r="G89" s="17"/>
      <c r="H89" s="10" t="str">
        <f aca="false">IF(B89="","",ROUND(IF(N(D89)&gt;0,D89*E89,N(F89))*(1+N(G89)),0))</f>
        <v/>
      </c>
      <c r="I89" s="16"/>
      <c r="J89" s="16"/>
      <c r="K89" s="16"/>
      <c r="L89" s="13"/>
      <c r="M89" s="10" t="str">
        <f aca="false">IF(OR(B89="",N(I89)=0),"",ROUND(H89/I89*1000,0))</f>
        <v/>
      </c>
      <c r="N89" s="12"/>
    </row>
    <row r="90" customFormat="false" ht="15" hidden="false" customHeight="false" outlineLevel="0" collapsed="false">
      <c r="A90" s="11"/>
      <c r="B90" s="12"/>
      <c r="C90" s="12"/>
      <c r="D90" s="16"/>
      <c r="E90" s="13"/>
      <c r="F90" s="13"/>
      <c r="G90" s="17"/>
      <c r="H90" s="10" t="str">
        <f aca="false">IF(B90="","",ROUND(IF(N(D90)&gt;0,D90*E90,N(F90))*(1+N(G90)),0))</f>
        <v/>
      </c>
      <c r="I90" s="16"/>
      <c r="J90" s="16"/>
      <c r="K90" s="16"/>
      <c r="L90" s="13"/>
      <c r="M90" s="10" t="str">
        <f aca="false">IF(OR(B90="",N(I90)=0),"",ROUND(H90/I90*1000,0))</f>
        <v/>
      </c>
      <c r="N90" s="12"/>
    </row>
    <row r="91" customFormat="false" ht="15" hidden="false" customHeight="false" outlineLevel="0" collapsed="false">
      <c r="A91" s="11"/>
      <c r="B91" s="12"/>
      <c r="C91" s="12"/>
      <c r="D91" s="16"/>
      <c r="E91" s="13"/>
      <c r="F91" s="13"/>
      <c r="G91" s="17"/>
      <c r="H91" s="10" t="str">
        <f aca="false">IF(B91="","",ROUND(IF(N(D91)&gt;0,D91*E91,N(F91))*(1+N(G91)),0))</f>
        <v/>
      </c>
      <c r="I91" s="16"/>
      <c r="J91" s="16"/>
      <c r="K91" s="16"/>
      <c r="L91" s="13"/>
      <c r="M91" s="10" t="str">
        <f aca="false">IF(OR(B91="",N(I91)=0),"",ROUND(H91/I91*1000,0))</f>
        <v/>
      </c>
      <c r="N91" s="12"/>
    </row>
    <row r="92" customFormat="false" ht="15" hidden="false" customHeight="false" outlineLevel="0" collapsed="false">
      <c r="A92" s="11"/>
      <c r="B92" s="12"/>
      <c r="C92" s="12"/>
      <c r="D92" s="16"/>
      <c r="E92" s="13"/>
      <c r="F92" s="13"/>
      <c r="G92" s="17"/>
      <c r="H92" s="10" t="str">
        <f aca="false">IF(B92="","",ROUND(IF(N(D92)&gt;0,D92*E92,N(F92))*(1+N(G92)),0))</f>
        <v/>
      </c>
      <c r="I92" s="16"/>
      <c r="J92" s="16"/>
      <c r="K92" s="16"/>
      <c r="L92" s="13"/>
      <c r="M92" s="10" t="str">
        <f aca="false">IF(OR(B92="",N(I92)=0),"",ROUND(H92/I92*1000,0))</f>
        <v/>
      </c>
      <c r="N92" s="12"/>
    </row>
    <row r="93" customFormat="false" ht="15" hidden="false" customHeight="false" outlineLevel="0" collapsed="false">
      <c r="A93" s="11"/>
      <c r="B93" s="12"/>
      <c r="C93" s="12"/>
      <c r="D93" s="16"/>
      <c r="E93" s="13"/>
      <c r="F93" s="13"/>
      <c r="G93" s="17"/>
      <c r="H93" s="10" t="str">
        <f aca="false">IF(B93="","",ROUND(IF(N(D93)&gt;0,D93*E93,N(F93))*(1+N(G93)),0))</f>
        <v/>
      </c>
      <c r="I93" s="16"/>
      <c r="J93" s="16"/>
      <c r="K93" s="16"/>
      <c r="L93" s="13"/>
      <c r="M93" s="10" t="str">
        <f aca="false">IF(OR(B93="",N(I93)=0),"",ROUND(H93/I93*1000,0))</f>
        <v/>
      </c>
      <c r="N93" s="12"/>
    </row>
    <row r="94" customFormat="false" ht="15" hidden="false" customHeight="false" outlineLevel="0" collapsed="false">
      <c r="A94" s="11"/>
      <c r="B94" s="12"/>
      <c r="C94" s="12"/>
      <c r="D94" s="16"/>
      <c r="E94" s="13"/>
      <c r="F94" s="13"/>
      <c r="G94" s="17"/>
      <c r="H94" s="10" t="str">
        <f aca="false">IF(B94="","",ROUND(IF(N(D94)&gt;0,D94*E94,N(F94))*(1+N(G94)),0))</f>
        <v/>
      </c>
      <c r="I94" s="16"/>
      <c r="J94" s="16"/>
      <c r="K94" s="16"/>
      <c r="L94" s="13"/>
      <c r="M94" s="10" t="str">
        <f aca="false">IF(OR(B94="",N(I94)=0),"",ROUND(H94/I94*1000,0))</f>
        <v/>
      </c>
      <c r="N94" s="12"/>
    </row>
    <row r="95" customFormat="false" ht="15" hidden="false" customHeight="false" outlineLevel="0" collapsed="false">
      <c r="A95" s="11"/>
      <c r="B95" s="12"/>
      <c r="C95" s="12"/>
      <c r="D95" s="16"/>
      <c r="E95" s="13"/>
      <c r="F95" s="13"/>
      <c r="G95" s="17"/>
      <c r="H95" s="10" t="str">
        <f aca="false">IF(B95="","",ROUND(IF(N(D95)&gt;0,D95*E95,N(F95))*(1+N(G95)),0))</f>
        <v/>
      </c>
      <c r="I95" s="16"/>
      <c r="J95" s="16"/>
      <c r="K95" s="16"/>
      <c r="L95" s="13"/>
      <c r="M95" s="10" t="str">
        <f aca="false">IF(OR(B95="",N(I95)=0),"",ROUND(H95/I95*1000,0))</f>
        <v/>
      </c>
      <c r="N95" s="12"/>
    </row>
    <row r="96" customFormat="false" ht="15" hidden="false" customHeight="false" outlineLevel="0" collapsed="false">
      <c r="A96" s="11"/>
      <c r="B96" s="12"/>
      <c r="C96" s="12"/>
      <c r="D96" s="16"/>
      <c r="E96" s="13"/>
      <c r="F96" s="13"/>
      <c r="G96" s="17"/>
      <c r="H96" s="10" t="str">
        <f aca="false">IF(B96="","",ROUND(IF(N(D96)&gt;0,D96*E96,N(F96))*(1+N(G96)),0))</f>
        <v/>
      </c>
      <c r="I96" s="16"/>
      <c r="J96" s="16"/>
      <c r="K96" s="16"/>
      <c r="L96" s="13"/>
      <c r="M96" s="10" t="str">
        <f aca="false">IF(OR(B96="",N(I96)=0),"",ROUND(H96/I96*1000,0))</f>
        <v/>
      </c>
      <c r="N96" s="12"/>
    </row>
    <row r="97" customFormat="false" ht="15" hidden="false" customHeight="false" outlineLevel="0" collapsed="false">
      <c r="A97" s="11"/>
      <c r="B97" s="12"/>
      <c r="C97" s="12"/>
      <c r="D97" s="16"/>
      <c r="E97" s="13"/>
      <c r="F97" s="13"/>
      <c r="G97" s="17"/>
      <c r="H97" s="10" t="str">
        <f aca="false">IF(B97="","",ROUND(IF(N(D97)&gt;0,D97*E97,N(F97))*(1+N(G97)),0))</f>
        <v/>
      </c>
      <c r="I97" s="16"/>
      <c r="J97" s="16"/>
      <c r="K97" s="16"/>
      <c r="L97" s="13"/>
      <c r="M97" s="10" t="str">
        <f aca="false">IF(OR(B97="",N(I97)=0),"",ROUND(H97/I97*1000,0))</f>
        <v/>
      </c>
      <c r="N97" s="12"/>
    </row>
    <row r="98" customFormat="false" ht="15" hidden="false" customHeight="false" outlineLevel="0" collapsed="false">
      <c r="A98" s="11"/>
      <c r="B98" s="12"/>
      <c r="C98" s="12"/>
      <c r="D98" s="16"/>
      <c r="E98" s="13"/>
      <c r="F98" s="13"/>
      <c r="G98" s="17"/>
      <c r="H98" s="10" t="str">
        <f aca="false">IF(B98="","",ROUND(IF(N(D98)&gt;0,D98*E98,N(F98))*(1+N(G98)),0))</f>
        <v/>
      </c>
      <c r="I98" s="16"/>
      <c r="J98" s="16"/>
      <c r="K98" s="16"/>
      <c r="L98" s="13"/>
      <c r="M98" s="10" t="str">
        <f aca="false">IF(OR(B98="",N(I98)=0),"",ROUND(H98/I98*1000,0))</f>
        <v/>
      </c>
      <c r="N98" s="12"/>
    </row>
    <row r="99" customFormat="false" ht="15" hidden="false" customHeight="false" outlineLevel="0" collapsed="false">
      <c r="A99" s="11"/>
      <c r="B99" s="12"/>
      <c r="C99" s="12"/>
      <c r="D99" s="16"/>
      <c r="E99" s="13"/>
      <c r="F99" s="13"/>
      <c r="G99" s="17"/>
      <c r="H99" s="10" t="str">
        <f aca="false">IF(B99="","",ROUND(IF(N(D99)&gt;0,D99*E99,N(F99))*(1+N(G99)),0))</f>
        <v/>
      </c>
      <c r="I99" s="16"/>
      <c r="J99" s="16"/>
      <c r="K99" s="16"/>
      <c r="L99" s="13"/>
      <c r="M99" s="10" t="str">
        <f aca="false">IF(OR(B99="",N(I99)=0),"",ROUND(H99/I99*1000,0))</f>
        <v/>
      </c>
      <c r="N99" s="12"/>
    </row>
    <row r="100" customFormat="false" ht="15" hidden="false" customHeight="false" outlineLevel="0" collapsed="false">
      <c r="A100" s="11"/>
      <c r="B100" s="12"/>
      <c r="C100" s="12"/>
      <c r="D100" s="16"/>
      <c r="E100" s="13"/>
      <c r="F100" s="13"/>
      <c r="G100" s="17"/>
      <c r="H100" s="10" t="str">
        <f aca="false">IF(B100="","",ROUND(IF(N(D100)&gt;0,D100*E100,N(F100))*(1+N(G100)),0))</f>
        <v/>
      </c>
      <c r="I100" s="16"/>
      <c r="J100" s="16"/>
      <c r="K100" s="16"/>
      <c r="L100" s="13"/>
      <c r="M100" s="10" t="str">
        <f aca="false">IF(OR(B100="",N(I100)=0),"",ROUND(H100/I100*1000,0))</f>
        <v/>
      </c>
      <c r="N100" s="12"/>
    </row>
    <row r="101" customFormat="false" ht="15" hidden="false" customHeight="false" outlineLevel="0" collapsed="false">
      <c r="A101" s="11"/>
      <c r="B101" s="12"/>
      <c r="C101" s="12"/>
      <c r="D101" s="16"/>
      <c r="E101" s="13"/>
      <c r="F101" s="13"/>
      <c r="G101" s="17"/>
      <c r="H101" s="10" t="str">
        <f aca="false">IF(B101="","",ROUND(IF(N(D101)&gt;0,D101*E101,N(F101))*(1+N(G101)),0))</f>
        <v/>
      </c>
      <c r="I101" s="16"/>
      <c r="J101" s="16"/>
      <c r="K101" s="16"/>
      <c r="L101" s="13"/>
      <c r="M101" s="10" t="str">
        <f aca="false">IF(OR(B101="",N(I101)=0),"",ROUND(H101/I101*1000,0))</f>
        <v/>
      </c>
      <c r="N101" s="12"/>
    </row>
    <row r="102" customFormat="false" ht="15" hidden="false" customHeight="false" outlineLevel="0" collapsed="false">
      <c r="A102" s="11"/>
      <c r="B102" s="12"/>
      <c r="C102" s="12"/>
      <c r="D102" s="16"/>
      <c r="E102" s="13"/>
      <c r="F102" s="13"/>
      <c r="G102" s="17"/>
      <c r="H102" s="10" t="str">
        <f aca="false">IF(B102="","",ROUND(IF(N(D102)&gt;0,D102*E102,N(F102))*(1+N(G102)),0))</f>
        <v/>
      </c>
      <c r="I102" s="16"/>
      <c r="J102" s="16"/>
      <c r="K102" s="16"/>
      <c r="L102" s="13"/>
      <c r="M102" s="10" t="str">
        <f aca="false">IF(OR(B102="",N(I102)=0),"",ROUND(H102/I102*1000,0))</f>
        <v/>
      </c>
      <c r="N102" s="12"/>
    </row>
    <row r="103" customFormat="false" ht="15" hidden="false" customHeight="false" outlineLevel="0" collapsed="false">
      <c r="A103" s="11"/>
      <c r="B103" s="12"/>
      <c r="C103" s="12"/>
      <c r="D103" s="16"/>
      <c r="E103" s="13"/>
      <c r="F103" s="13"/>
      <c r="G103" s="17"/>
      <c r="H103" s="10" t="str">
        <f aca="false">IF(B103="","",ROUND(IF(N(D103)&gt;0,D103*E103,N(F103))*(1+N(G103)),0))</f>
        <v/>
      </c>
      <c r="I103" s="16"/>
      <c r="J103" s="16"/>
      <c r="K103" s="16"/>
      <c r="L103" s="13"/>
      <c r="M103" s="10" t="str">
        <f aca="false">IF(OR(B103="",N(I103)=0),"",ROUND(H103/I103*1000,0))</f>
        <v/>
      </c>
      <c r="N103" s="12"/>
    </row>
    <row r="104" customFormat="false" ht="15" hidden="false" customHeight="false" outlineLevel="0" collapsed="false">
      <c r="A104" s="11"/>
      <c r="B104" s="12"/>
      <c r="C104" s="12"/>
      <c r="D104" s="16"/>
      <c r="E104" s="13"/>
      <c r="F104" s="13"/>
      <c r="G104" s="17"/>
      <c r="H104" s="10" t="str">
        <f aca="false">IF(B104="","",ROUND(IF(N(D104)&gt;0,D104*E104,N(F104))*(1+N(G104)),0))</f>
        <v/>
      </c>
      <c r="I104" s="16"/>
      <c r="J104" s="16"/>
      <c r="K104" s="16"/>
      <c r="L104" s="13"/>
      <c r="M104" s="10" t="str">
        <f aca="false">IF(OR(B104="",N(I104)=0),"",ROUND(H104/I104*1000,0))</f>
        <v/>
      </c>
      <c r="N104" s="12"/>
    </row>
    <row r="105" customFormat="false" ht="15" hidden="false" customHeight="false" outlineLevel="0" collapsed="false">
      <c r="A105" s="11"/>
      <c r="B105" s="12"/>
      <c r="C105" s="12"/>
      <c r="D105" s="16"/>
      <c r="E105" s="13"/>
      <c r="F105" s="13"/>
      <c r="G105" s="17"/>
      <c r="H105" s="10" t="str">
        <f aca="false">IF(B105="","",ROUND(IF(N(D105)&gt;0,D105*E105,N(F105))*(1+N(G105)),0))</f>
        <v/>
      </c>
      <c r="I105" s="16"/>
      <c r="J105" s="16"/>
      <c r="K105" s="16"/>
      <c r="L105" s="13"/>
      <c r="M105" s="10" t="str">
        <f aca="false">IF(OR(B105="",N(I105)=0),"",ROUND(H105/I105*1000,0))</f>
        <v/>
      </c>
      <c r="N105" s="12"/>
    </row>
    <row r="106" customFormat="false" ht="15" hidden="false" customHeight="false" outlineLevel="0" collapsed="false">
      <c r="A106" s="11"/>
      <c r="B106" s="12"/>
      <c r="C106" s="12"/>
      <c r="D106" s="16"/>
      <c r="E106" s="13"/>
      <c r="F106" s="13"/>
      <c r="G106" s="17"/>
      <c r="H106" s="10" t="str">
        <f aca="false">IF(B106="","",ROUND(IF(N(D106)&gt;0,D106*E106,N(F106))*(1+N(G106)),0))</f>
        <v/>
      </c>
      <c r="I106" s="16"/>
      <c r="J106" s="16"/>
      <c r="K106" s="16"/>
      <c r="L106" s="13"/>
      <c r="M106" s="10" t="str">
        <f aca="false">IF(OR(B106="",N(I106)=0),"",ROUND(H106/I106*1000,0))</f>
        <v/>
      </c>
      <c r="N106" s="12"/>
    </row>
    <row r="107" customFormat="false" ht="15" hidden="false" customHeight="false" outlineLevel="0" collapsed="false">
      <c r="A107" s="11"/>
      <c r="B107" s="12"/>
      <c r="C107" s="12"/>
      <c r="D107" s="16"/>
      <c r="E107" s="13"/>
      <c r="F107" s="13"/>
      <c r="G107" s="17"/>
      <c r="H107" s="10" t="str">
        <f aca="false">IF(B107="","",ROUND(IF(N(D107)&gt;0,D107*E107,N(F107))*(1+N(G107)),0))</f>
        <v/>
      </c>
      <c r="I107" s="16"/>
      <c r="J107" s="16"/>
      <c r="K107" s="16"/>
      <c r="L107" s="13"/>
      <c r="M107" s="10" t="str">
        <f aca="false">IF(OR(B107="",N(I107)=0),"",ROUND(H107/I107*1000,0))</f>
        <v/>
      </c>
      <c r="N107" s="12"/>
    </row>
    <row r="108" customFormat="false" ht="15" hidden="false" customHeight="false" outlineLevel="0" collapsed="false">
      <c r="A108" s="11"/>
      <c r="B108" s="12"/>
      <c r="C108" s="12"/>
      <c r="D108" s="16"/>
      <c r="E108" s="13"/>
      <c r="F108" s="13"/>
      <c r="G108" s="17"/>
      <c r="H108" s="10" t="str">
        <f aca="false">IF(B108="","",ROUND(IF(N(D108)&gt;0,D108*E108,N(F108))*(1+N(G108)),0))</f>
        <v/>
      </c>
      <c r="I108" s="16"/>
      <c r="J108" s="16"/>
      <c r="K108" s="16"/>
      <c r="L108" s="13"/>
      <c r="M108" s="10" t="str">
        <f aca="false">IF(OR(B108="",N(I108)=0),"",ROUND(H108/I108*1000,0))</f>
        <v/>
      </c>
      <c r="N108" s="12"/>
    </row>
    <row r="109" customFormat="false" ht="15" hidden="false" customHeight="false" outlineLevel="0" collapsed="false">
      <c r="A109" s="11"/>
      <c r="B109" s="12"/>
      <c r="C109" s="12"/>
      <c r="D109" s="16"/>
      <c r="E109" s="13"/>
      <c r="F109" s="13"/>
      <c r="G109" s="17"/>
      <c r="H109" s="10" t="str">
        <f aca="false">IF(B109="","",ROUND(IF(N(D109)&gt;0,D109*E109,N(F109))*(1+N(G109)),0))</f>
        <v/>
      </c>
      <c r="I109" s="16"/>
      <c r="J109" s="16"/>
      <c r="K109" s="16"/>
      <c r="L109" s="13"/>
      <c r="M109" s="10" t="str">
        <f aca="false">IF(OR(B109="",N(I109)=0),"",ROUND(H109/I109*1000,0))</f>
        <v/>
      </c>
      <c r="N109" s="12"/>
    </row>
    <row r="110" customFormat="false" ht="15" hidden="false" customHeight="false" outlineLevel="0" collapsed="false">
      <c r="A110" s="11"/>
      <c r="B110" s="12"/>
      <c r="C110" s="12"/>
      <c r="D110" s="16"/>
      <c r="E110" s="13"/>
      <c r="F110" s="13"/>
      <c r="G110" s="17"/>
      <c r="H110" s="10" t="str">
        <f aca="false">IF(B110="","",ROUND(IF(N(D110)&gt;0,D110*E110,N(F110))*(1+N(G110)),0))</f>
        <v/>
      </c>
      <c r="I110" s="16"/>
      <c r="J110" s="16"/>
      <c r="K110" s="16"/>
      <c r="L110" s="13"/>
      <c r="M110" s="10" t="str">
        <f aca="false">IF(OR(B110="",N(I110)=0),"",ROUND(H110/I110*1000,0))</f>
        <v/>
      </c>
      <c r="N110" s="12"/>
    </row>
    <row r="111" customFormat="false" ht="15" hidden="false" customHeight="false" outlineLevel="0" collapsed="false">
      <c r="A111" s="11"/>
      <c r="B111" s="12"/>
      <c r="C111" s="12"/>
      <c r="D111" s="16"/>
      <c r="E111" s="13"/>
      <c r="F111" s="13"/>
      <c r="G111" s="17"/>
      <c r="H111" s="10" t="str">
        <f aca="false">IF(B111="","",ROUND(IF(N(D111)&gt;0,D111*E111,N(F111))*(1+N(G111)),0))</f>
        <v/>
      </c>
      <c r="I111" s="16"/>
      <c r="J111" s="16"/>
      <c r="K111" s="16"/>
      <c r="L111" s="13"/>
      <c r="M111" s="10" t="str">
        <f aca="false">IF(OR(B111="",N(I111)=0),"",ROUND(H111/I111*1000,0))</f>
        <v/>
      </c>
      <c r="N111" s="12"/>
    </row>
    <row r="112" customFormat="false" ht="15" hidden="false" customHeight="false" outlineLevel="0" collapsed="false">
      <c r="A112" s="11"/>
      <c r="B112" s="12"/>
      <c r="C112" s="12"/>
      <c r="D112" s="16"/>
      <c r="E112" s="13"/>
      <c r="F112" s="13"/>
      <c r="G112" s="17"/>
      <c r="H112" s="10" t="str">
        <f aca="false">IF(B112="","",ROUND(IF(N(D112)&gt;0,D112*E112,N(F112))*(1+N(G112)),0))</f>
        <v/>
      </c>
      <c r="I112" s="16"/>
      <c r="J112" s="16"/>
      <c r="K112" s="16"/>
      <c r="L112" s="13"/>
      <c r="M112" s="10" t="str">
        <f aca="false">IF(OR(B112="",N(I112)=0),"",ROUND(H112/I112*1000,0))</f>
        <v/>
      </c>
      <c r="N112" s="12"/>
    </row>
    <row r="113" customFormat="false" ht="15" hidden="false" customHeight="false" outlineLevel="0" collapsed="false">
      <c r="A113" s="11"/>
      <c r="B113" s="12"/>
      <c r="C113" s="12"/>
      <c r="D113" s="16"/>
      <c r="E113" s="13"/>
      <c r="F113" s="13"/>
      <c r="G113" s="17"/>
      <c r="H113" s="10" t="str">
        <f aca="false">IF(B113="","",ROUND(IF(N(D113)&gt;0,D113*E113,N(F113))*(1+N(G113)),0))</f>
        <v/>
      </c>
      <c r="I113" s="16"/>
      <c r="J113" s="16"/>
      <c r="K113" s="16"/>
      <c r="L113" s="13"/>
      <c r="M113" s="10" t="str">
        <f aca="false">IF(OR(B113="",N(I113)=0),"",ROUND(H113/I113*1000,0))</f>
        <v/>
      </c>
      <c r="N113" s="12"/>
    </row>
    <row r="114" customFormat="false" ht="15" hidden="false" customHeight="false" outlineLevel="0" collapsed="false">
      <c r="A114" s="11"/>
      <c r="B114" s="12"/>
      <c r="C114" s="12"/>
      <c r="D114" s="16"/>
      <c r="E114" s="13"/>
      <c r="F114" s="13"/>
      <c r="G114" s="17"/>
      <c r="H114" s="10" t="str">
        <f aca="false">IF(B114="","",ROUND(IF(N(D114)&gt;0,D114*E114,N(F114))*(1+N(G114)),0))</f>
        <v/>
      </c>
      <c r="I114" s="16"/>
      <c r="J114" s="16"/>
      <c r="K114" s="16"/>
      <c r="L114" s="13"/>
      <c r="M114" s="10" t="str">
        <f aca="false">IF(OR(B114="",N(I114)=0),"",ROUND(H114/I114*1000,0))</f>
        <v/>
      </c>
      <c r="N114" s="12"/>
    </row>
    <row r="115" customFormat="false" ht="15" hidden="false" customHeight="false" outlineLevel="0" collapsed="false">
      <c r="A115" s="11"/>
      <c r="B115" s="12"/>
      <c r="C115" s="12"/>
      <c r="D115" s="16"/>
      <c r="E115" s="13"/>
      <c r="F115" s="13"/>
      <c r="G115" s="17"/>
      <c r="H115" s="10" t="str">
        <f aca="false">IF(B115="","",ROUND(IF(N(D115)&gt;0,D115*E115,N(F115))*(1+N(G115)),0))</f>
        <v/>
      </c>
      <c r="I115" s="16"/>
      <c r="J115" s="16"/>
      <c r="K115" s="16"/>
      <c r="L115" s="13"/>
      <c r="M115" s="10" t="str">
        <f aca="false">IF(OR(B115="",N(I115)=0),"",ROUND(H115/I115*1000,0))</f>
        <v/>
      </c>
      <c r="N115" s="12"/>
    </row>
    <row r="116" customFormat="false" ht="15" hidden="false" customHeight="false" outlineLevel="0" collapsed="false">
      <c r="A116" s="11"/>
      <c r="B116" s="12"/>
      <c r="C116" s="12"/>
      <c r="D116" s="16"/>
      <c r="E116" s="13"/>
      <c r="F116" s="13"/>
      <c r="G116" s="17"/>
      <c r="H116" s="10" t="str">
        <f aca="false">IF(B116="","",ROUND(IF(N(D116)&gt;0,D116*E116,N(F116))*(1+N(G116)),0))</f>
        <v/>
      </c>
      <c r="I116" s="16"/>
      <c r="J116" s="16"/>
      <c r="K116" s="16"/>
      <c r="L116" s="13"/>
      <c r="M116" s="10" t="str">
        <f aca="false">IF(OR(B116="",N(I116)=0),"",ROUND(H116/I116*1000,0))</f>
        <v/>
      </c>
      <c r="N116" s="12"/>
    </row>
    <row r="117" customFormat="false" ht="15" hidden="false" customHeight="false" outlineLevel="0" collapsed="false">
      <c r="A117" s="11"/>
      <c r="B117" s="12"/>
      <c r="C117" s="12"/>
      <c r="D117" s="16"/>
      <c r="E117" s="13"/>
      <c r="F117" s="13"/>
      <c r="G117" s="17"/>
      <c r="H117" s="10" t="str">
        <f aca="false">IF(B117="","",ROUND(IF(N(D117)&gt;0,D117*E117,N(F117))*(1+N(G117)),0))</f>
        <v/>
      </c>
      <c r="I117" s="16"/>
      <c r="J117" s="16"/>
      <c r="K117" s="16"/>
      <c r="L117" s="13"/>
      <c r="M117" s="10" t="str">
        <f aca="false">IF(OR(B117="",N(I117)=0),"",ROUND(H117/I117*1000,0))</f>
        <v/>
      </c>
      <c r="N117" s="12"/>
    </row>
    <row r="118" customFormat="false" ht="15" hidden="false" customHeight="false" outlineLevel="0" collapsed="false">
      <c r="A118" s="11"/>
      <c r="B118" s="12"/>
      <c r="C118" s="12"/>
      <c r="D118" s="16"/>
      <c r="E118" s="13"/>
      <c r="F118" s="13"/>
      <c r="G118" s="17"/>
      <c r="H118" s="10" t="str">
        <f aca="false">IF(B118="","",ROUND(IF(N(D118)&gt;0,D118*E118,N(F118))*(1+N(G118)),0))</f>
        <v/>
      </c>
      <c r="I118" s="16"/>
      <c r="J118" s="16"/>
      <c r="K118" s="16"/>
      <c r="L118" s="13"/>
      <c r="M118" s="10" t="str">
        <f aca="false">IF(OR(B118="",N(I118)=0),"",ROUND(H118/I118*1000,0))</f>
        <v/>
      </c>
      <c r="N118" s="12"/>
    </row>
    <row r="119" customFormat="false" ht="15" hidden="false" customHeight="false" outlineLevel="0" collapsed="false">
      <c r="A119" s="11"/>
      <c r="B119" s="12"/>
      <c r="C119" s="12"/>
      <c r="D119" s="16"/>
      <c r="E119" s="13"/>
      <c r="F119" s="13"/>
      <c r="G119" s="17"/>
      <c r="H119" s="10" t="str">
        <f aca="false">IF(B119="","",ROUND(IF(N(D119)&gt;0,D119*E119,N(F119))*(1+N(G119)),0))</f>
        <v/>
      </c>
      <c r="I119" s="16"/>
      <c r="J119" s="16"/>
      <c r="K119" s="16"/>
      <c r="L119" s="13"/>
      <c r="M119" s="10" t="str">
        <f aca="false">IF(OR(B119="",N(I119)=0),"",ROUND(H119/I119*1000,0))</f>
        <v/>
      </c>
      <c r="N119" s="12"/>
    </row>
    <row r="120" customFormat="false" ht="15" hidden="false" customHeight="false" outlineLevel="0" collapsed="false">
      <c r="A120" s="11"/>
      <c r="B120" s="12"/>
      <c r="C120" s="12"/>
      <c r="D120" s="16"/>
      <c r="E120" s="13"/>
      <c r="F120" s="13"/>
      <c r="G120" s="17"/>
      <c r="H120" s="10" t="str">
        <f aca="false">IF(B120="","",ROUND(IF(N(D120)&gt;0,D120*E120,N(F120))*(1+N(G120)),0))</f>
        <v/>
      </c>
      <c r="I120" s="16"/>
      <c r="J120" s="16"/>
      <c r="K120" s="16"/>
      <c r="L120" s="13"/>
      <c r="M120" s="10" t="str">
        <f aca="false">IF(OR(B120="",N(I120)=0),"",ROUND(H120/I120*1000,0))</f>
        <v/>
      </c>
      <c r="N120" s="12"/>
    </row>
    <row r="121" customFormat="false" ht="15" hidden="false" customHeight="false" outlineLevel="0" collapsed="false">
      <c r="A121" s="11"/>
      <c r="B121" s="12"/>
      <c r="C121" s="12"/>
      <c r="D121" s="16"/>
      <c r="E121" s="13"/>
      <c r="F121" s="13"/>
      <c r="G121" s="17"/>
      <c r="H121" s="10" t="str">
        <f aca="false">IF(B121="","",ROUND(IF(N(D121)&gt;0,D121*E121,N(F121))*(1+N(G121)),0))</f>
        <v/>
      </c>
      <c r="I121" s="16"/>
      <c r="J121" s="16"/>
      <c r="K121" s="16"/>
      <c r="L121" s="13"/>
      <c r="M121" s="10" t="str">
        <f aca="false">IF(OR(B121="",N(I121)=0),"",ROUND(H121/I121*1000,0))</f>
        <v/>
      </c>
      <c r="N121" s="12"/>
    </row>
    <row r="122" customFormat="false" ht="15" hidden="false" customHeight="false" outlineLevel="0" collapsed="false">
      <c r="A122" s="11"/>
      <c r="B122" s="12"/>
      <c r="C122" s="12"/>
      <c r="D122" s="16"/>
      <c r="E122" s="13"/>
      <c r="F122" s="13"/>
      <c r="G122" s="17"/>
      <c r="H122" s="10" t="str">
        <f aca="false">IF(B122="","",ROUND(IF(N(D122)&gt;0,D122*E122,N(F122))*(1+N(G122)),0))</f>
        <v/>
      </c>
      <c r="I122" s="16"/>
      <c r="J122" s="16"/>
      <c r="K122" s="16"/>
      <c r="L122" s="13"/>
      <c r="M122" s="10" t="str">
        <f aca="false">IF(OR(B122="",N(I122)=0),"",ROUND(H122/I122*1000,0))</f>
        <v/>
      </c>
      <c r="N122" s="12"/>
    </row>
    <row r="123" customFormat="false" ht="15" hidden="false" customHeight="false" outlineLevel="0" collapsed="false">
      <c r="A123" s="11"/>
      <c r="B123" s="12"/>
      <c r="C123" s="12"/>
      <c r="D123" s="16"/>
      <c r="E123" s="13"/>
      <c r="F123" s="13"/>
      <c r="G123" s="17"/>
      <c r="H123" s="10" t="str">
        <f aca="false">IF(B123="","",ROUND(IF(N(D123)&gt;0,D123*E123,N(F123))*(1+N(G123)),0))</f>
        <v/>
      </c>
      <c r="I123" s="16"/>
      <c r="J123" s="16"/>
      <c r="K123" s="16"/>
      <c r="L123" s="13"/>
      <c r="M123" s="10" t="str">
        <f aca="false">IF(OR(B123="",N(I123)=0),"",ROUND(H123/I123*1000,0))</f>
        <v/>
      </c>
      <c r="N123" s="12"/>
    </row>
    <row r="124" customFormat="false" ht="15" hidden="false" customHeight="false" outlineLevel="0" collapsed="false">
      <c r="A124" s="11"/>
      <c r="B124" s="12"/>
      <c r="C124" s="12"/>
      <c r="D124" s="16"/>
      <c r="E124" s="13"/>
      <c r="F124" s="13"/>
      <c r="G124" s="17"/>
      <c r="H124" s="10" t="str">
        <f aca="false">IF(B124="","",ROUND(IF(N(D124)&gt;0,D124*E124,N(F124))*(1+N(G124)),0))</f>
        <v/>
      </c>
      <c r="I124" s="16"/>
      <c r="J124" s="16"/>
      <c r="K124" s="16"/>
      <c r="L124" s="13"/>
      <c r="M124" s="10" t="str">
        <f aca="false">IF(OR(B124="",N(I124)=0),"",ROUND(H124/I124*1000,0))</f>
        <v/>
      </c>
      <c r="N124" s="12"/>
    </row>
    <row r="125" customFormat="false" ht="15" hidden="false" customHeight="false" outlineLevel="0" collapsed="false">
      <c r="A125" s="11"/>
      <c r="B125" s="12"/>
      <c r="C125" s="12"/>
      <c r="D125" s="16"/>
      <c r="E125" s="13"/>
      <c r="F125" s="13"/>
      <c r="G125" s="17"/>
      <c r="H125" s="10" t="str">
        <f aca="false">IF(B125="","",ROUND(IF(N(D125)&gt;0,D125*E125,N(F125))*(1+N(G125)),0))</f>
        <v/>
      </c>
      <c r="I125" s="16"/>
      <c r="J125" s="16"/>
      <c r="K125" s="16"/>
      <c r="L125" s="13"/>
      <c r="M125" s="10" t="str">
        <f aca="false">IF(OR(B125="",N(I125)=0),"",ROUND(H125/I125*1000,0))</f>
        <v/>
      </c>
      <c r="N125" s="12"/>
    </row>
    <row r="126" customFormat="false" ht="15" hidden="false" customHeight="false" outlineLevel="0" collapsed="false">
      <c r="A126" s="11"/>
      <c r="B126" s="12"/>
      <c r="C126" s="12"/>
      <c r="D126" s="16"/>
      <c r="E126" s="13"/>
      <c r="F126" s="13"/>
      <c r="G126" s="17"/>
      <c r="H126" s="10" t="str">
        <f aca="false">IF(B126="","",ROUND(IF(N(D126)&gt;0,D126*E126,N(F126))*(1+N(G126)),0))</f>
        <v/>
      </c>
      <c r="I126" s="16"/>
      <c r="J126" s="16"/>
      <c r="K126" s="16"/>
      <c r="L126" s="13"/>
      <c r="M126" s="10" t="str">
        <f aca="false">IF(OR(B126="",N(I126)=0),"",ROUND(H126/I126*1000,0))</f>
        <v/>
      </c>
      <c r="N126" s="12"/>
    </row>
    <row r="127" customFormat="false" ht="15" hidden="false" customHeight="false" outlineLevel="0" collapsed="false">
      <c r="A127" s="11"/>
      <c r="B127" s="12"/>
      <c r="C127" s="12"/>
      <c r="D127" s="16"/>
      <c r="E127" s="13"/>
      <c r="F127" s="13"/>
      <c r="G127" s="17"/>
      <c r="H127" s="10" t="str">
        <f aca="false">IF(B127="","",ROUND(IF(N(D127)&gt;0,D127*E127,N(F127))*(1+N(G127)),0))</f>
        <v/>
      </c>
      <c r="I127" s="16"/>
      <c r="J127" s="16"/>
      <c r="K127" s="16"/>
      <c r="L127" s="13"/>
      <c r="M127" s="10" t="str">
        <f aca="false">IF(OR(B127="",N(I127)=0),"",ROUND(H127/I127*1000,0))</f>
        <v/>
      </c>
      <c r="N127" s="12"/>
    </row>
    <row r="128" customFormat="false" ht="15" hidden="false" customHeight="false" outlineLevel="0" collapsed="false">
      <c r="A128" s="11"/>
      <c r="B128" s="12"/>
      <c r="C128" s="12"/>
      <c r="D128" s="16"/>
      <c r="E128" s="13"/>
      <c r="F128" s="13"/>
      <c r="G128" s="17"/>
      <c r="H128" s="10" t="str">
        <f aca="false">IF(B128="","",ROUND(IF(N(D128)&gt;0,D128*E128,N(F128))*(1+N(G128)),0))</f>
        <v/>
      </c>
      <c r="I128" s="16"/>
      <c r="J128" s="16"/>
      <c r="K128" s="16"/>
      <c r="L128" s="13"/>
      <c r="M128" s="10" t="str">
        <f aca="false">IF(OR(B128="",N(I128)=0),"",ROUND(H128/I128*1000,0))</f>
        <v/>
      </c>
      <c r="N128" s="12"/>
    </row>
    <row r="129" customFormat="false" ht="15" hidden="false" customHeight="false" outlineLevel="0" collapsed="false">
      <c r="A129" s="11"/>
      <c r="B129" s="12"/>
      <c r="C129" s="12"/>
      <c r="D129" s="16"/>
      <c r="E129" s="13"/>
      <c r="F129" s="13"/>
      <c r="G129" s="17"/>
      <c r="H129" s="10" t="str">
        <f aca="false">IF(B129="","",ROUND(IF(N(D129)&gt;0,D129*E129,N(F129))*(1+N(G129)),0))</f>
        <v/>
      </c>
      <c r="I129" s="16"/>
      <c r="J129" s="16"/>
      <c r="K129" s="16"/>
      <c r="L129" s="13"/>
      <c r="M129" s="10" t="str">
        <f aca="false">IF(OR(B129="",N(I129)=0),"",ROUND(H129/I129*1000,0))</f>
        <v/>
      </c>
      <c r="N129" s="12"/>
    </row>
    <row r="130" customFormat="false" ht="15" hidden="false" customHeight="false" outlineLevel="0" collapsed="false">
      <c r="A130" s="11"/>
      <c r="B130" s="12"/>
      <c r="C130" s="12"/>
      <c r="D130" s="16"/>
      <c r="E130" s="13"/>
      <c r="F130" s="13"/>
      <c r="G130" s="17"/>
      <c r="H130" s="10" t="str">
        <f aca="false">IF(B130="","",ROUND(IF(N(D130)&gt;0,D130*E130,N(F130))*(1+N(G130)),0))</f>
        <v/>
      </c>
      <c r="I130" s="16"/>
      <c r="J130" s="16"/>
      <c r="K130" s="16"/>
      <c r="L130" s="13"/>
      <c r="M130" s="10" t="str">
        <f aca="false">IF(OR(B130="",N(I130)=0),"",ROUND(H130/I130*1000,0))</f>
        <v/>
      </c>
      <c r="N130" s="12"/>
    </row>
    <row r="131" customFormat="false" ht="15" hidden="false" customHeight="false" outlineLevel="0" collapsed="false">
      <c r="A131" s="11"/>
      <c r="B131" s="12"/>
      <c r="C131" s="12"/>
      <c r="D131" s="16"/>
      <c r="E131" s="13"/>
      <c r="F131" s="13"/>
      <c r="G131" s="17"/>
      <c r="H131" s="10" t="str">
        <f aca="false">IF(B131="","",ROUND(IF(N(D131)&gt;0,D131*E131,N(F131))*(1+N(G131)),0))</f>
        <v/>
      </c>
      <c r="I131" s="16"/>
      <c r="J131" s="16"/>
      <c r="K131" s="16"/>
      <c r="L131" s="13"/>
      <c r="M131" s="10" t="str">
        <f aca="false">IF(OR(B131="",N(I131)=0),"",ROUND(H131/I131*1000,0))</f>
        <v/>
      </c>
      <c r="N131" s="12"/>
    </row>
    <row r="132" customFormat="false" ht="15" hidden="false" customHeight="false" outlineLevel="0" collapsed="false">
      <c r="A132" s="11"/>
      <c r="B132" s="12"/>
      <c r="C132" s="12"/>
      <c r="D132" s="16"/>
      <c r="E132" s="13"/>
      <c r="F132" s="13"/>
      <c r="G132" s="17"/>
      <c r="H132" s="10" t="str">
        <f aca="false">IF(B132="","",ROUND(IF(N(D132)&gt;0,D132*E132,N(F132))*(1+N(G132)),0))</f>
        <v/>
      </c>
      <c r="I132" s="16"/>
      <c r="J132" s="16"/>
      <c r="K132" s="16"/>
      <c r="L132" s="13"/>
      <c r="M132" s="10" t="str">
        <f aca="false">IF(OR(B132="",N(I132)=0),"",ROUND(H132/I132*1000,0))</f>
        <v/>
      </c>
      <c r="N132" s="12"/>
    </row>
    <row r="133" customFormat="false" ht="15" hidden="false" customHeight="false" outlineLevel="0" collapsed="false">
      <c r="A133" s="11"/>
      <c r="B133" s="12"/>
      <c r="C133" s="12"/>
      <c r="D133" s="16"/>
      <c r="E133" s="13"/>
      <c r="F133" s="13"/>
      <c r="G133" s="17"/>
      <c r="H133" s="10" t="str">
        <f aca="false">IF(B133="","",ROUND(IF(N(D133)&gt;0,D133*E133,N(F133))*(1+N(G133)),0))</f>
        <v/>
      </c>
      <c r="I133" s="16"/>
      <c r="J133" s="16"/>
      <c r="K133" s="16"/>
      <c r="L133" s="13"/>
      <c r="M133" s="10" t="str">
        <f aca="false">IF(OR(B133="",N(I133)=0),"",ROUND(H133/I133*1000,0))</f>
        <v/>
      </c>
      <c r="N133" s="12"/>
    </row>
    <row r="134" customFormat="false" ht="15" hidden="false" customHeight="false" outlineLevel="0" collapsed="false">
      <c r="A134" s="11"/>
      <c r="B134" s="12"/>
      <c r="C134" s="12"/>
      <c r="D134" s="16"/>
      <c r="E134" s="13"/>
      <c r="F134" s="13"/>
      <c r="G134" s="17"/>
      <c r="H134" s="10" t="str">
        <f aca="false">IF(B134="","",ROUND(IF(N(D134)&gt;0,D134*E134,N(F134))*(1+N(G134)),0))</f>
        <v/>
      </c>
      <c r="I134" s="16"/>
      <c r="J134" s="16"/>
      <c r="K134" s="16"/>
      <c r="L134" s="13"/>
      <c r="M134" s="10" t="str">
        <f aca="false">IF(OR(B134="",N(I134)=0),"",ROUND(H134/I134*1000,0))</f>
        <v/>
      </c>
      <c r="N134" s="12"/>
    </row>
    <row r="135" customFormat="false" ht="15" hidden="false" customHeight="false" outlineLevel="0" collapsed="false">
      <c r="A135" s="11"/>
      <c r="B135" s="12"/>
      <c r="C135" s="12"/>
      <c r="D135" s="16"/>
      <c r="E135" s="13"/>
      <c r="F135" s="13"/>
      <c r="G135" s="17"/>
      <c r="H135" s="10" t="str">
        <f aca="false">IF(B135="","",ROUND(IF(N(D135)&gt;0,D135*E135,N(F135))*(1+N(G135)),0))</f>
        <v/>
      </c>
      <c r="I135" s="16"/>
      <c r="J135" s="16"/>
      <c r="K135" s="16"/>
      <c r="L135" s="13"/>
      <c r="M135" s="10" t="str">
        <f aca="false">IF(OR(B135="",N(I135)=0),"",ROUND(H135/I135*1000,0))</f>
        <v/>
      </c>
      <c r="N135" s="12"/>
    </row>
    <row r="136" customFormat="false" ht="15" hidden="false" customHeight="false" outlineLevel="0" collapsed="false">
      <c r="A136" s="11"/>
      <c r="B136" s="12"/>
      <c r="C136" s="12"/>
      <c r="D136" s="16"/>
      <c r="E136" s="13"/>
      <c r="F136" s="13"/>
      <c r="G136" s="17"/>
      <c r="H136" s="10" t="str">
        <f aca="false">IF(B136="","",ROUND(IF(N(D136)&gt;0,D136*E136,N(F136))*(1+N(G136)),0))</f>
        <v/>
      </c>
      <c r="I136" s="16"/>
      <c r="J136" s="16"/>
      <c r="K136" s="16"/>
      <c r="L136" s="13"/>
      <c r="M136" s="10" t="str">
        <f aca="false">IF(OR(B136="",N(I136)=0),"",ROUND(H136/I136*1000,0))</f>
        <v/>
      </c>
      <c r="N136" s="12"/>
    </row>
    <row r="137" customFormat="false" ht="15" hidden="false" customHeight="false" outlineLevel="0" collapsed="false">
      <c r="A137" s="11"/>
      <c r="B137" s="12"/>
      <c r="C137" s="12"/>
      <c r="D137" s="16"/>
      <c r="E137" s="13"/>
      <c r="F137" s="13"/>
      <c r="G137" s="17"/>
      <c r="H137" s="10" t="str">
        <f aca="false">IF(B137="","",ROUND(IF(N(D137)&gt;0,D137*E137,N(F137))*(1+N(G137)),0))</f>
        <v/>
      </c>
      <c r="I137" s="16"/>
      <c r="J137" s="16"/>
      <c r="K137" s="16"/>
      <c r="L137" s="13"/>
      <c r="M137" s="10" t="str">
        <f aca="false">IF(OR(B137="",N(I137)=0),"",ROUND(H137/I137*1000,0))</f>
        <v/>
      </c>
      <c r="N137" s="12"/>
    </row>
    <row r="138" customFormat="false" ht="15" hidden="false" customHeight="false" outlineLevel="0" collapsed="false">
      <c r="A138" s="11"/>
      <c r="B138" s="12"/>
      <c r="C138" s="12"/>
      <c r="D138" s="16"/>
      <c r="E138" s="13"/>
      <c r="F138" s="13"/>
      <c r="G138" s="17"/>
      <c r="H138" s="10" t="str">
        <f aca="false">IF(B138="","",ROUND(IF(N(D138)&gt;0,D138*E138,N(F138))*(1+N(G138)),0))</f>
        <v/>
      </c>
      <c r="I138" s="16"/>
      <c r="J138" s="16"/>
      <c r="K138" s="16"/>
      <c r="L138" s="13"/>
      <c r="M138" s="10" t="str">
        <f aca="false">IF(OR(B138="",N(I138)=0),"",ROUND(H138/I138*1000,0))</f>
        <v/>
      </c>
      <c r="N138" s="12"/>
    </row>
    <row r="139" customFormat="false" ht="15" hidden="false" customHeight="false" outlineLevel="0" collapsed="false">
      <c r="A139" s="11"/>
      <c r="B139" s="12"/>
      <c r="C139" s="12"/>
      <c r="D139" s="16"/>
      <c r="E139" s="13"/>
      <c r="F139" s="13"/>
      <c r="G139" s="17"/>
      <c r="H139" s="10" t="str">
        <f aca="false">IF(B139="","",ROUND(IF(N(D139)&gt;0,D139*E139,N(F139))*(1+N(G139)),0))</f>
        <v/>
      </c>
      <c r="I139" s="16"/>
      <c r="J139" s="16"/>
      <c r="K139" s="16"/>
      <c r="L139" s="13"/>
      <c r="M139" s="10" t="str">
        <f aca="false">IF(OR(B139="",N(I139)=0),"",ROUND(H139/I139*1000,0))</f>
        <v/>
      </c>
      <c r="N139" s="12"/>
    </row>
    <row r="140" customFormat="false" ht="15" hidden="false" customHeight="false" outlineLevel="0" collapsed="false">
      <c r="A140" s="11"/>
      <c r="B140" s="12"/>
      <c r="C140" s="12"/>
      <c r="D140" s="16"/>
      <c r="E140" s="13"/>
      <c r="F140" s="13"/>
      <c r="G140" s="17"/>
      <c r="H140" s="10" t="str">
        <f aca="false">IF(B140="","",ROUND(IF(N(D140)&gt;0,D140*E140,N(F140))*(1+N(G140)),0))</f>
        <v/>
      </c>
      <c r="I140" s="16"/>
      <c r="J140" s="16"/>
      <c r="K140" s="16"/>
      <c r="L140" s="13"/>
      <c r="M140" s="10" t="str">
        <f aca="false">IF(OR(B140="",N(I140)=0),"",ROUND(H140/I140*1000,0))</f>
        <v/>
      </c>
      <c r="N140" s="12"/>
    </row>
    <row r="141" customFormat="false" ht="15" hidden="false" customHeight="false" outlineLevel="0" collapsed="false">
      <c r="A141" s="11"/>
      <c r="B141" s="12"/>
      <c r="C141" s="12"/>
      <c r="D141" s="16"/>
      <c r="E141" s="13"/>
      <c r="F141" s="13"/>
      <c r="G141" s="17"/>
      <c r="H141" s="10" t="str">
        <f aca="false">IF(B141="","",ROUND(IF(N(D141)&gt;0,D141*E141,N(F141))*(1+N(G141)),0))</f>
        <v/>
      </c>
      <c r="I141" s="16"/>
      <c r="J141" s="16"/>
      <c r="K141" s="16"/>
      <c r="L141" s="13"/>
      <c r="M141" s="10" t="str">
        <f aca="false">IF(OR(B141="",N(I141)=0),"",ROUND(H141/I141*1000,0))</f>
        <v/>
      </c>
      <c r="N141" s="12"/>
    </row>
    <row r="142" customFormat="false" ht="15" hidden="false" customHeight="false" outlineLevel="0" collapsed="false">
      <c r="A142" s="11"/>
      <c r="B142" s="12"/>
      <c r="C142" s="12"/>
      <c r="D142" s="16"/>
      <c r="E142" s="13"/>
      <c r="F142" s="13"/>
      <c r="G142" s="17"/>
      <c r="H142" s="10" t="str">
        <f aca="false">IF(B142="","",ROUND(IF(N(D142)&gt;0,D142*E142,N(F142))*(1+N(G142)),0))</f>
        <v/>
      </c>
      <c r="I142" s="16"/>
      <c r="J142" s="16"/>
      <c r="K142" s="16"/>
      <c r="L142" s="13"/>
      <c r="M142" s="10" t="str">
        <f aca="false">IF(OR(B142="",N(I142)=0),"",ROUND(H142/I142*1000,0))</f>
        <v/>
      </c>
      <c r="N142" s="12"/>
    </row>
    <row r="143" customFormat="false" ht="15" hidden="false" customHeight="false" outlineLevel="0" collapsed="false">
      <c r="A143" s="11"/>
      <c r="B143" s="12"/>
      <c r="C143" s="12"/>
      <c r="D143" s="16"/>
      <c r="E143" s="13"/>
      <c r="F143" s="13"/>
      <c r="G143" s="17"/>
      <c r="H143" s="10" t="str">
        <f aca="false">IF(B143="","",ROUND(IF(N(D143)&gt;0,D143*E143,N(F143))*(1+N(G143)),0))</f>
        <v/>
      </c>
      <c r="I143" s="16"/>
      <c r="J143" s="16"/>
      <c r="K143" s="16"/>
      <c r="L143" s="13"/>
      <c r="M143" s="10" t="str">
        <f aca="false">IF(OR(B143="",N(I143)=0),"",ROUND(H143/I143*1000,0))</f>
        <v/>
      </c>
      <c r="N143" s="12"/>
    </row>
    <row r="144" customFormat="false" ht="15" hidden="false" customHeight="false" outlineLevel="0" collapsed="false">
      <c r="A144" s="11"/>
      <c r="B144" s="12"/>
      <c r="C144" s="12"/>
      <c r="D144" s="16"/>
      <c r="E144" s="13"/>
      <c r="F144" s="13"/>
      <c r="G144" s="17"/>
      <c r="H144" s="10" t="str">
        <f aca="false">IF(B144="","",ROUND(IF(N(D144)&gt;0,D144*E144,N(F144))*(1+N(G144)),0))</f>
        <v/>
      </c>
      <c r="I144" s="16"/>
      <c r="J144" s="16"/>
      <c r="K144" s="16"/>
      <c r="L144" s="13"/>
      <c r="M144" s="10" t="str">
        <f aca="false">IF(OR(B144="",N(I144)=0),"",ROUND(H144/I144*1000,0))</f>
        <v/>
      </c>
      <c r="N144" s="12"/>
    </row>
    <row r="145" customFormat="false" ht="15" hidden="false" customHeight="false" outlineLevel="0" collapsed="false">
      <c r="A145" s="11"/>
      <c r="B145" s="12"/>
      <c r="C145" s="12"/>
      <c r="D145" s="16"/>
      <c r="E145" s="13"/>
      <c r="F145" s="13"/>
      <c r="G145" s="17"/>
      <c r="H145" s="10" t="str">
        <f aca="false">IF(B145="","",ROUND(IF(N(D145)&gt;0,D145*E145,N(F145))*(1+N(G145)),0))</f>
        <v/>
      </c>
      <c r="I145" s="16"/>
      <c r="J145" s="16"/>
      <c r="K145" s="16"/>
      <c r="L145" s="13"/>
      <c r="M145" s="10" t="str">
        <f aca="false">IF(OR(B145="",N(I145)=0),"",ROUND(H145/I145*1000,0))</f>
        <v/>
      </c>
      <c r="N145" s="12"/>
    </row>
    <row r="146" customFormat="false" ht="15" hidden="false" customHeight="false" outlineLevel="0" collapsed="false">
      <c r="A146" s="11"/>
      <c r="B146" s="12"/>
      <c r="C146" s="12"/>
      <c r="D146" s="16"/>
      <c r="E146" s="13"/>
      <c r="F146" s="13"/>
      <c r="G146" s="17"/>
      <c r="H146" s="10" t="str">
        <f aca="false">IF(B146="","",ROUND(IF(N(D146)&gt;0,D146*E146,N(F146))*(1+N(G146)),0))</f>
        <v/>
      </c>
      <c r="I146" s="16"/>
      <c r="J146" s="16"/>
      <c r="K146" s="16"/>
      <c r="L146" s="13"/>
      <c r="M146" s="10" t="str">
        <f aca="false">IF(OR(B146="",N(I146)=0),"",ROUND(H146/I146*1000,0))</f>
        <v/>
      </c>
      <c r="N146" s="12"/>
    </row>
    <row r="147" customFormat="false" ht="15" hidden="false" customHeight="false" outlineLevel="0" collapsed="false">
      <c r="A147" s="11"/>
      <c r="B147" s="12"/>
      <c r="C147" s="12"/>
      <c r="D147" s="16"/>
      <c r="E147" s="13"/>
      <c r="F147" s="13"/>
      <c r="G147" s="17"/>
      <c r="H147" s="10" t="str">
        <f aca="false">IF(B147="","",ROUND(IF(N(D147)&gt;0,D147*E147,N(F147))*(1+N(G147)),0))</f>
        <v/>
      </c>
      <c r="I147" s="16"/>
      <c r="J147" s="16"/>
      <c r="K147" s="16"/>
      <c r="L147" s="13"/>
      <c r="M147" s="10" t="str">
        <f aca="false">IF(OR(B147="",N(I147)=0),"",ROUND(H147/I147*1000,0))</f>
        <v/>
      </c>
      <c r="N147" s="12"/>
    </row>
    <row r="148" customFormat="false" ht="15" hidden="false" customHeight="false" outlineLevel="0" collapsed="false">
      <c r="A148" s="11"/>
      <c r="B148" s="12"/>
      <c r="C148" s="12"/>
      <c r="D148" s="16"/>
      <c r="E148" s="13"/>
      <c r="F148" s="13"/>
      <c r="G148" s="17"/>
      <c r="H148" s="10" t="str">
        <f aca="false">IF(B148="","",ROUND(IF(N(D148)&gt;0,D148*E148,N(F148))*(1+N(G148)),0))</f>
        <v/>
      </c>
      <c r="I148" s="16"/>
      <c r="J148" s="16"/>
      <c r="K148" s="16"/>
      <c r="L148" s="13"/>
      <c r="M148" s="10" t="str">
        <f aca="false">IF(OR(B148="",N(I148)=0),"",ROUND(H148/I148*1000,0))</f>
        <v/>
      </c>
      <c r="N148" s="12"/>
    </row>
    <row r="149" customFormat="false" ht="15" hidden="false" customHeight="false" outlineLevel="0" collapsed="false">
      <c r="A149" s="11"/>
      <c r="B149" s="12"/>
      <c r="C149" s="12"/>
      <c r="D149" s="16"/>
      <c r="E149" s="13"/>
      <c r="F149" s="13"/>
      <c r="G149" s="17"/>
      <c r="H149" s="10" t="str">
        <f aca="false">IF(B149="","",ROUND(IF(N(D149)&gt;0,D149*E149,N(F149))*(1+N(G149)),0))</f>
        <v/>
      </c>
      <c r="I149" s="16"/>
      <c r="J149" s="16"/>
      <c r="K149" s="16"/>
      <c r="L149" s="13"/>
      <c r="M149" s="10" t="str">
        <f aca="false">IF(OR(B149="",N(I149)=0),"",ROUND(H149/I149*1000,0))</f>
        <v/>
      </c>
      <c r="N149" s="12"/>
    </row>
    <row r="150" customFormat="false" ht="15" hidden="false" customHeight="false" outlineLevel="0" collapsed="false">
      <c r="A150" s="11"/>
      <c r="B150" s="12"/>
      <c r="C150" s="12"/>
      <c r="D150" s="16"/>
      <c r="E150" s="13"/>
      <c r="F150" s="13"/>
      <c r="G150" s="17"/>
      <c r="H150" s="10" t="str">
        <f aca="false">IF(B150="","",ROUND(IF(N(D150)&gt;0,D150*E150,N(F150))*(1+N(G150)),0))</f>
        <v/>
      </c>
      <c r="I150" s="16"/>
      <c r="J150" s="16"/>
      <c r="K150" s="16"/>
      <c r="L150" s="13"/>
      <c r="M150" s="10" t="str">
        <f aca="false">IF(OR(B150="",N(I150)=0),"",ROUND(H150/I150*1000,0))</f>
        <v/>
      </c>
      <c r="N150" s="12"/>
    </row>
    <row r="151" customFormat="false" ht="15" hidden="false" customHeight="false" outlineLevel="0" collapsed="false">
      <c r="A151" s="11"/>
      <c r="B151" s="12"/>
      <c r="C151" s="12"/>
      <c r="D151" s="16"/>
      <c r="E151" s="13"/>
      <c r="F151" s="13"/>
      <c r="G151" s="17"/>
      <c r="H151" s="10" t="str">
        <f aca="false">IF(B151="","",ROUND(IF(N(D151)&gt;0,D151*E151,N(F151))*(1+N(G151)),0))</f>
        <v/>
      </c>
      <c r="I151" s="16"/>
      <c r="J151" s="16"/>
      <c r="K151" s="16"/>
      <c r="L151" s="13"/>
      <c r="M151" s="10" t="str">
        <f aca="false">IF(OR(B151="",N(I151)=0),"",ROUND(H151/I151*1000,0))</f>
        <v/>
      </c>
      <c r="N151" s="12"/>
    </row>
    <row r="152" customFormat="false" ht="15" hidden="false" customHeight="false" outlineLevel="0" collapsed="false">
      <c r="A152" s="11"/>
      <c r="B152" s="12"/>
      <c r="C152" s="12"/>
      <c r="D152" s="16"/>
      <c r="E152" s="13"/>
      <c r="F152" s="13"/>
      <c r="G152" s="17"/>
      <c r="H152" s="10" t="str">
        <f aca="false">IF(B152="","",ROUND(IF(N(D152)&gt;0,D152*E152,N(F152))*(1+N(G152)),0))</f>
        <v/>
      </c>
      <c r="I152" s="16"/>
      <c r="J152" s="16"/>
      <c r="K152" s="16"/>
      <c r="L152" s="13"/>
      <c r="M152" s="10" t="str">
        <f aca="false">IF(OR(B152="",N(I152)=0),"",ROUND(H152/I152*1000,0))</f>
        <v/>
      </c>
      <c r="N152" s="12"/>
    </row>
    <row r="153" customFormat="false" ht="15" hidden="false" customHeight="false" outlineLevel="0" collapsed="false">
      <c r="A153" s="11"/>
      <c r="B153" s="12"/>
      <c r="C153" s="12"/>
      <c r="D153" s="16"/>
      <c r="E153" s="13"/>
      <c r="F153" s="13"/>
      <c r="G153" s="17"/>
      <c r="H153" s="10" t="str">
        <f aca="false">IF(B153="","",ROUND(IF(N(D153)&gt;0,D153*E153,N(F153))*(1+N(G153)),0))</f>
        <v/>
      </c>
      <c r="I153" s="16"/>
      <c r="J153" s="16"/>
      <c r="K153" s="16"/>
      <c r="L153" s="13"/>
      <c r="M153" s="10" t="str">
        <f aca="false">IF(OR(B153="",N(I153)=0),"",ROUND(H153/I153*1000,0))</f>
        <v/>
      </c>
      <c r="N153" s="12"/>
    </row>
    <row r="154" customFormat="false" ht="15" hidden="false" customHeight="false" outlineLevel="0" collapsed="false">
      <c r="A154" s="11"/>
      <c r="B154" s="12"/>
      <c r="C154" s="12"/>
      <c r="D154" s="16"/>
      <c r="E154" s="13"/>
      <c r="F154" s="13"/>
      <c r="G154" s="17"/>
      <c r="H154" s="10" t="str">
        <f aca="false">IF(B154="","",ROUND(IF(N(D154)&gt;0,D154*E154,N(F154))*(1+N(G154)),0))</f>
        <v/>
      </c>
      <c r="I154" s="16"/>
      <c r="J154" s="16"/>
      <c r="K154" s="16"/>
      <c r="L154" s="13"/>
      <c r="M154" s="10" t="str">
        <f aca="false">IF(OR(B154="",N(I154)=0),"",ROUND(H154/I154*1000,0))</f>
        <v/>
      </c>
      <c r="N154" s="12"/>
    </row>
    <row r="155" customFormat="false" ht="15" hidden="false" customHeight="false" outlineLevel="0" collapsed="false">
      <c r="A155" s="11"/>
      <c r="B155" s="12"/>
      <c r="C155" s="12"/>
      <c r="D155" s="16"/>
      <c r="E155" s="13"/>
      <c r="F155" s="13"/>
      <c r="G155" s="17"/>
      <c r="H155" s="10" t="str">
        <f aca="false">IF(B155="","",ROUND(IF(N(D155)&gt;0,D155*E155,N(F155))*(1+N(G155)),0))</f>
        <v/>
      </c>
      <c r="I155" s="16"/>
      <c r="J155" s="16"/>
      <c r="K155" s="16"/>
      <c r="L155" s="13"/>
      <c r="M155" s="10" t="str">
        <f aca="false">IF(OR(B155="",N(I155)=0),"",ROUND(H155/I155*1000,0))</f>
        <v/>
      </c>
      <c r="N155" s="12"/>
    </row>
    <row r="156" customFormat="false" ht="15" hidden="false" customHeight="false" outlineLevel="0" collapsed="false">
      <c r="A156" s="11"/>
      <c r="B156" s="12"/>
      <c r="C156" s="12"/>
      <c r="D156" s="16"/>
      <c r="E156" s="13"/>
      <c r="F156" s="13"/>
      <c r="G156" s="17"/>
      <c r="H156" s="10" t="str">
        <f aca="false">IF(B156="","",ROUND(IF(N(D156)&gt;0,D156*E156,N(F156))*(1+N(G156)),0))</f>
        <v/>
      </c>
      <c r="I156" s="16"/>
      <c r="J156" s="16"/>
      <c r="K156" s="16"/>
      <c r="L156" s="13"/>
      <c r="M156" s="10" t="str">
        <f aca="false">IF(OR(B156="",N(I156)=0),"",ROUND(H156/I156*1000,0))</f>
        <v/>
      </c>
      <c r="N156" s="12"/>
    </row>
    <row r="157" customFormat="false" ht="15" hidden="false" customHeight="false" outlineLevel="0" collapsed="false">
      <c r="A157" s="11"/>
      <c r="B157" s="12"/>
      <c r="C157" s="12"/>
      <c r="D157" s="16"/>
      <c r="E157" s="13"/>
      <c r="F157" s="13"/>
      <c r="G157" s="17"/>
      <c r="H157" s="10" t="str">
        <f aca="false">IF(B157="","",ROUND(IF(N(D157)&gt;0,D157*E157,N(F157))*(1+N(G157)),0))</f>
        <v/>
      </c>
      <c r="I157" s="16"/>
      <c r="J157" s="16"/>
      <c r="K157" s="16"/>
      <c r="L157" s="13"/>
      <c r="M157" s="10" t="str">
        <f aca="false">IF(OR(B157="",N(I157)=0),"",ROUND(H157/I157*1000,0))</f>
        <v/>
      </c>
      <c r="N157" s="12"/>
    </row>
    <row r="158" customFormat="false" ht="15" hidden="false" customHeight="false" outlineLevel="0" collapsed="false">
      <c r="A158" s="11"/>
      <c r="B158" s="12"/>
      <c r="C158" s="12"/>
      <c r="D158" s="16"/>
      <c r="E158" s="13"/>
      <c r="F158" s="13"/>
      <c r="G158" s="17"/>
      <c r="H158" s="10" t="str">
        <f aca="false">IF(B158="","",ROUND(IF(N(D158)&gt;0,D158*E158,N(F158))*(1+N(G158)),0))</f>
        <v/>
      </c>
      <c r="I158" s="16"/>
      <c r="J158" s="16"/>
      <c r="K158" s="16"/>
      <c r="L158" s="13"/>
      <c r="M158" s="10" t="str">
        <f aca="false">IF(OR(B158="",N(I158)=0),"",ROUND(H158/I158*1000,0))</f>
        <v/>
      </c>
      <c r="N158" s="12"/>
    </row>
    <row r="159" customFormat="false" ht="15" hidden="false" customHeight="false" outlineLevel="0" collapsed="false">
      <c r="A159" s="11"/>
      <c r="B159" s="12"/>
      <c r="C159" s="12"/>
      <c r="D159" s="16"/>
      <c r="E159" s="13"/>
      <c r="F159" s="13"/>
      <c r="G159" s="17"/>
      <c r="H159" s="10" t="str">
        <f aca="false">IF(B159="","",ROUND(IF(N(D159)&gt;0,D159*E159,N(F159))*(1+N(G159)),0))</f>
        <v/>
      </c>
      <c r="I159" s="16"/>
      <c r="J159" s="16"/>
      <c r="K159" s="16"/>
      <c r="L159" s="13"/>
      <c r="M159" s="10" t="str">
        <f aca="false">IF(OR(B159="",N(I159)=0),"",ROUND(H159/I159*1000,0))</f>
        <v/>
      </c>
      <c r="N159" s="12"/>
    </row>
    <row r="160" customFormat="false" ht="15" hidden="false" customHeight="false" outlineLevel="0" collapsed="false">
      <c r="A160" s="11"/>
      <c r="B160" s="12"/>
      <c r="C160" s="12"/>
      <c r="D160" s="16"/>
      <c r="E160" s="13"/>
      <c r="F160" s="13"/>
      <c r="G160" s="17"/>
      <c r="H160" s="10" t="str">
        <f aca="false">IF(B160="","",ROUND(IF(N(D160)&gt;0,D160*E160,N(F160))*(1+N(G160)),0))</f>
        <v/>
      </c>
      <c r="I160" s="16"/>
      <c r="J160" s="16"/>
      <c r="K160" s="16"/>
      <c r="L160" s="13"/>
      <c r="M160" s="10" t="str">
        <f aca="false">IF(OR(B160="",N(I160)=0),"",ROUND(H160/I160*1000,0))</f>
        <v/>
      </c>
      <c r="N160" s="12"/>
    </row>
    <row r="161" customFormat="false" ht="15" hidden="false" customHeight="false" outlineLevel="0" collapsed="false">
      <c r="A161" s="11"/>
      <c r="B161" s="12"/>
      <c r="C161" s="12"/>
      <c r="D161" s="16"/>
      <c r="E161" s="13"/>
      <c r="F161" s="13"/>
      <c r="G161" s="17"/>
      <c r="H161" s="10" t="str">
        <f aca="false">IF(B161="","",ROUND(IF(N(D161)&gt;0,D161*E161,N(F161))*(1+N(G161)),0))</f>
        <v/>
      </c>
      <c r="I161" s="16"/>
      <c r="J161" s="16"/>
      <c r="K161" s="16"/>
      <c r="L161" s="13"/>
      <c r="M161" s="10" t="str">
        <f aca="false">IF(OR(B161="",N(I161)=0),"",ROUND(H161/I161*1000,0))</f>
        <v/>
      </c>
      <c r="N161" s="12"/>
    </row>
    <row r="162" customFormat="false" ht="15" hidden="false" customHeight="false" outlineLevel="0" collapsed="false">
      <c r="A162" s="11"/>
      <c r="B162" s="12"/>
      <c r="C162" s="12"/>
      <c r="D162" s="16"/>
      <c r="E162" s="13"/>
      <c r="F162" s="13"/>
      <c r="G162" s="17"/>
      <c r="H162" s="10" t="str">
        <f aca="false">IF(B162="","",ROUND(IF(N(D162)&gt;0,D162*E162,N(F162))*(1+N(G162)),0))</f>
        <v/>
      </c>
      <c r="I162" s="16"/>
      <c r="J162" s="16"/>
      <c r="K162" s="16"/>
      <c r="L162" s="13"/>
      <c r="M162" s="10" t="str">
        <f aca="false">IF(OR(B162="",N(I162)=0),"",ROUND(H162/I162*1000,0))</f>
        <v/>
      </c>
      <c r="N162" s="12"/>
    </row>
    <row r="163" customFormat="false" ht="15" hidden="false" customHeight="false" outlineLevel="0" collapsed="false">
      <c r="A163" s="11"/>
      <c r="B163" s="12"/>
      <c r="C163" s="12"/>
      <c r="D163" s="16"/>
      <c r="E163" s="13"/>
      <c r="F163" s="13"/>
      <c r="G163" s="17"/>
      <c r="H163" s="10" t="str">
        <f aca="false">IF(B163="","",ROUND(IF(N(D163)&gt;0,D163*E163,N(F163))*(1+N(G163)),0))</f>
        <v/>
      </c>
      <c r="I163" s="16"/>
      <c r="J163" s="16"/>
      <c r="K163" s="16"/>
      <c r="L163" s="13"/>
      <c r="M163" s="10" t="str">
        <f aca="false">IF(OR(B163="",N(I163)=0),"",ROUND(H163/I163*1000,0))</f>
        <v/>
      </c>
      <c r="N163" s="12"/>
    </row>
    <row r="164" customFormat="false" ht="15" hidden="false" customHeight="false" outlineLevel="0" collapsed="false">
      <c r="A164" s="11"/>
      <c r="B164" s="12"/>
      <c r="C164" s="12"/>
      <c r="D164" s="16"/>
      <c r="E164" s="13"/>
      <c r="F164" s="13"/>
      <c r="G164" s="17"/>
      <c r="H164" s="10" t="str">
        <f aca="false">IF(B164="","",ROUND(IF(N(D164)&gt;0,D164*E164,N(F164))*(1+N(G164)),0))</f>
        <v/>
      </c>
      <c r="I164" s="16"/>
      <c r="J164" s="16"/>
      <c r="K164" s="16"/>
      <c r="L164" s="13"/>
      <c r="M164" s="10" t="str">
        <f aca="false">IF(OR(B164="",N(I164)=0),"",ROUND(H164/I164*1000,0))</f>
        <v/>
      </c>
      <c r="N164" s="12"/>
    </row>
    <row r="165" customFormat="false" ht="15" hidden="false" customHeight="false" outlineLevel="0" collapsed="false">
      <c r="A165" s="11"/>
      <c r="B165" s="12"/>
      <c r="C165" s="12"/>
      <c r="D165" s="16"/>
      <c r="E165" s="13"/>
      <c r="F165" s="13"/>
      <c r="G165" s="17"/>
      <c r="H165" s="10" t="str">
        <f aca="false">IF(B165="","",ROUND(IF(N(D165)&gt;0,D165*E165,N(F165))*(1+N(G165)),0))</f>
        <v/>
      </c>
      <c r="I165" s="16"/>
      <c r="J165" s="16"/>
      <c r="K165" s="16"/>
      <c r="L165" s="13"/>
      <c r="M165" s="10" t="str">
        <f aca="false">IF(OR(B165="",N(I165)=0),"",ROUND(H165/I165*1000,0))</f>
        <v/>
      </c>
      <c r="N165" s="12"/>
    </row>
    <row r="166" customFormat="false" ht="15" hidden="false" customHeight="false" outlineLevel="0" collapsed="false">
      <c r="A166" s="11"/>
      <c r="B166" s="12"/>
      <c r="C166" s="12"/>
      <c r="D166" s="16"/>
      <c r="E166" s="13"/>
      <c r="F166" s="13"/>
      <c r="G166" s="17"/>
      <c r="H166" s="10" t="str">
        <f aca="false">IF(B166="","",ROUND(IF(N(D166)&gt;0,D166*E166,N(F166))*(1+N(G166)),0))</f>
        <v/>
      </c>
      <c r="I166" s="16"/>
      <c r="J166" s="16"/>
      <c r="K166" s="16"/>
      <c r="L166" s="13"/>
      <c r="M166" s="10" t="str">
        <f aca="false">IF(OR(B166="",N(I166)=0),"",ROUND(H166/I166*1000,0))</f>
        <v/>
      </c>
      <c r="N166" s="12"/>
    </row>
    <row r="167" customFormat="false" ht="15" hidden="false" customHeight="false" outlineLevel="0" collapsed="false">
      <c r="A167" s="11"/>
      <c r="B167" s="12"/>
      <c r="C167" s="12"/>
      <c r="D167" s="16"/>
      <c r="E167" s="13"/>
      <c r="F167" s="13"/>
      <c r="G167" s="17"/>
      <c r="H167" s="10" t="str">
        <f aca="false">IF(B167="","",ROUND(IF(N(D167)&gt;0,D167*E167,N(F167))*(1+N(G167)),0))</f>
        <v/>
      </c>
      <c r="I167" s="16"/>
      <c r="J167" s="16"/>
      <c r="K167" s="16"/>
      <c r="L167" s="13"/>
      <c r="M167" s="10" t="str">
        <f aca="false">IF(OR(B167="",N(I167)=0),"",ROUND(H167/I167*1000,0))</f>
        <v/>
      </c>
      <c r="N167" s="12"/>
    </row>
    <row r="168" customFormat="false" ht="15" hidden="false" customHeight="false" outlineLevel="0" collapsed="false">
      <c r="A168" s="11"/>
      <c r="B168" s="12"/>
      <c r="C168" s="12"/>
      <c r="D168" s="16"/>
      <c r="E168" s="13"/>
      <c r="F168" s="13"/>
      <c r="G168" s="17"/>
      <c r="H168" s="10" t="str">
        <f aca="false">IF(B168="","",ROUND(IF(N(D168)&gt;0,D168*E168,N(F168))*(1+N(G168)),0))</f>
        <v/>
      </c>
      <c r="I168" s="16"/>
      <c r="J168" s="16"/>
      <c r="K168" s="16"/>
      <c r="L168" s="13"/>
      <c r="M168" s="10" t="str">
        <f aca="false">IF(OR(B168="",N(I168)=0),"",ROUND(H168/I168*1000,0))</f>
        <v/>
      </c>
      <c r="N168" s="12"/>
    </row>
    <row r="169" customFormat="false" ht="15" hidden="false" customHeight="false" outlineLevel="0" collapsed="false">
      <c r="A169" s="11"/>
      <c r="B169" s="12"/>
      <c r="C169" s="12"/>
      <c r="D169" s="16"/>
      <c r="E169" s="13"/>
      <c r="F169" s="13"/>
      <c r="G169" s="17"/>
      <c r="H169" s="10" t="str">
        <f aca="false">IF(B169="","",ROUND(IF(N(D169)&gt;0,D169*E169,N(F169))*(1+N(G169)),0))</f>
        <v/>
      </c>
      <c r="I169" s="16"/>
      <c r="J169" s="16"/>
      <c r="K169" s="16"/>
      <c r="L169" s="13"/>
      <c r="M169" s="10" t="str">
        <f aca="false">IF(OR(B169="",N(I169)=0),"",ROUND(H169/I169*1000,0))</f>
        <v/>
      </c>
      <c r="N169" s="12"/>
    </row>
    <row r="170" customFormat="false" ht="15" hidden="false" customHeight="false" outlineLevel="0" collapsed="false">
      <c r="A170" s="11"/>
      <c r="B170" s="12"/>
      <c r="C170" s="12"/>
      <c r="D170" s="16"/>
      <c r="E170" s="13"/>
      <c r="F170" s="13"/>
      <c r="G170" s="17"/>
      <c r="H170" s="10" t="str">
        <f aca="false">IF(B170="","",ROUND(IF(N(D170)&gt;0,D170*E170,N(F170))*(1+N(G170)),0))</f>
        <v/>
      </c>
      <c r="I170" s="16"/>
      <c r="J170" s="16"/>
      <c r="K170" s="16"/>
      <c r="L170" s="13"/>
      <c r="M170" s="10" t="str">
        <f aca="false">IF(OR(B170="",N(I170)=0),"",ROUND(H170/I170*1000,0))</f>
        <v/>
      </c>
      <c r="N170" s="12"/>
    </row>
    <row r="171" customFormat="false" ht="15" hidden="false" customHeight="false" outlineLevel="0" collapsed="false">
      <c r="A171" s="11"/>
      <c r="B171" s="12"/>
      <c r="C171" s="12"/>
      <c r="D171" s="16"/>
      <c r="E171" s="13"/>
      <c r="F171" s="13"/>
      <c r="G171" s="17"/>
      <c r="H171" s="10" t="str">
        <f aca="false">IF(B171="","",ROUND(IF(N(D171)&gt;0,D171*E171,N(F171))*(1+N(G171)),0))</f>
        <v/>
      </c>
      <c r="I171" s="16"/>
      <c r="J171" s="16"/>
      <c r="K171" s="16"/>
      <c r="L171" s="13"/>
      <c r="M171" s="10" t="str">
        <f aca="false">IF(OR(B171="",N(I171)=0),"",ROUND(H171/I171*1000,0))</f>
        <v/>
      </c>
      <c r="N171" s="12"/>
    </row>
    <row r="172" customFormat="false" ht="15" hidden="false" customHeight="false" outlineLevel="0" collapsed="false">
      <c r="A172" s="11"/>
      <c r="B172" s="12"/>
      <c r="C172" s="12"/>
      <c r="D172" s="16"/>
      <c r="E172" s="13"/>
      <c r="F172" s="13"/>
      <c r="G172" s="17"/>
      <c r="H172" s="10" t="str">
        <f aca="false">IF(B172="","",ROUND(IF(N(D172)&gt;0,D172*E172,N(F172))*(1+N(G172)),0))</f>
        <v/>
      </c>
      <c r="I172" s="16"/>
      <c r="J172" s="16"/>
      <c r="K172" s="16"/>
      <c r="L172" s="13"/>
      <c r="M172" s="10" t="str">
        <f aca="false">IF(OR(B172="",N(I172)=0),"",ROUND(H172/I172*1000,0))</f>
        <v/>
      </c>
      <c r="N172" s="12"/>
    </row>
    <row r="173" customFormat="false" ht="15" hidden="false" customHeight="false" outlineLevel="0" collapsed="false">
      <c r="A173" s="11"/>
      <c r="B173" s="12"/>
      <c r="C173" s="12"/>
      <c r="D173" s="16"/>
      <c r="E173" s="13"/>
      <c r="F173" s="13"/>
      <c r="G173" s="17"/>
      <c r="H173" s="10" t="str">
        <f aca="false">IF(B173="","",ROUND(IF(N(D173)&gt;0,D173*E173,N(F173))*(1+N(G173)),0))</f>
        <v/>
      </c>
      <c r="I173" s="16"/>
      <c r="J173" s="16"/>
      <c r="K173" s="16"/>
      <c r="L173" s="13"/>
      <c r="M173" s="10" t="str">
        <f aca="false">IF(OR(B173="",N(I173)=0),"",ROUND(H173/I173*1000,0))</f>
        <v/>
      </c>
      <c r="N173" s="12"/>
    </row>
    <row r="174" customFormat="false" ht="15" hidden="false" customHeight="false" outlineLevel="0" collapsed="false">
      <c r="A174" s="11"/>
      <c r="B174" s="12"/>
      <c r="C174" s="12"/>
      <c r="D174" s="16"/>
      <c r="E174" s="13"/>
      <c r="F174" s="13"/>
      <c r="G174" s="17"/>
      <c r="H174" s="10" t="str">
        <f aca="false">IF(B174="","",ROUND(IF(N(D174)&gt;0,D174*E174,N(F174))*(1+N(G174)),0))</f>
        <v/>
      </c>
      <c r="I174" s="16"/>
      <c r="J174" s="16"/>
      <c r="K174" s="16"/>
      <c r="L174" s="13"/>
      <c r="M174" s="10" t="str">
        <f aca="false">IF(OR(B174="",N(I174)=0),"",ROUND(H174/I174*1000,0))</f>
        <v/>
      </c>
      <c r="N174" s="12"/>
    </row>
    <row r="175" customFormat="false" ht="15" hidden="false" customHeight="false" outlineLevel="0" collapsed="false">
      <c r="A175" s="11"/>
      <c r="B175" s="12"/>
      <c r="C175" s="12"/>
      <c r="D175" s="16"/>
      <c r="E175" s="13"/>
      <c r="F175" s="13"/>
      <c r="G175" s="17"/>
      <c r="H175" s="10" t="str">
        <f aca="false">IF(B175="","",ROUND(IF(N(D175)&gt;0,D175*E175,N(F175))*(1+N(G175)),0))</f>
        <v/>
      </c>
      <c r="I175" s="16"/>
      <c r="J175" s="16"/>
      <c r="K175" s="16"/>
      <c r="L175" s="13"/>
      <c r="M175" s="10" t="str">
        <f aca="false">IF(OR(B175="",N(I175)=0),"",ROUND(H175/I175*1000,0))</f>
        <v/>
      </c>
      <c r="N175" s="12"/>
    </row>
    <row r="176" customFormat="false" ht="15" hidden="false" customHeight="false" outlineLevel="0" collapsed="false">
      <c r="A176" s="11"/>
      <c r="B176" s="12"/>
      <c r="C176" s="12"/>
      <c r="D176" s="16"/>
      <c r="E176" s="13"/>
      <c r="F176" s="13"/>
      <c r="G176" s="17"/>
      <c r="H176" s="10" t="str">
        <f aca="false">IF(B176="","",ROUND(IF(N(D176)&gt;0,D176*E176,N(F176))*(1+N(G176)),0))</f>
        <v/>
      </c>
      <c r="I176" s="16"/>
      <c r="J176" s="16"/>
      <c r="K176" s="16"/>
      <c r="L176" s="13"/>
      <c r="M176" s="10" t="str">
        <f aca="false">IF(OR(B176="",N(I176)=0),"",ROUND(H176/I176*1000,0))</f>
        <v/>
      </c>
      <c r="N176" s="12"/>
    </row>
    <row r="177" customFormat="false" ht="15" hidden="false" customHeight="false" outlineLevel="0" collapsed="false">
      <c r="A177" s="11"/>
      <c r="B177" s="12"/>
      <c r="C177" s="12"/>
      <c r="D177" s="16"/>
      <c r="E177" s="13"/>
      <c r="F177" s="13"/>
      <c r="G177" s="17"/>
      <c r="H177" s="10" t="str">
        <f aca="false">IF(B177="","",ROUND(IF(N(D177)&gt;0,D177*E177,N(F177))*(1+N(G177)),0))</f>
        <v/>
      </c>
      <c r="I177" s="16"/>
      <c r="J177" s="16"/>
      <c r="K177" s="16"/>
      <c r="L177" s="13"/>
      <c r="M177" s="10" t="str">
        <f aca="false">IF(OR(B177="",N(I177)=0),"",ROUND(H177/I177*1000,0))</f>
        <v/>
      </c>
      <c r="N177" s="12"/>
    </row>
    <row r="178" customFormat="false" ht="15" hidden="false" customHeight="false" outlineLevel="0" collapsed="false">
      <c r="A178" s="11"/>
      <c r="B178" s="12"/>
      <c r="C178" s="12"/>
      <c r="D178" s="16"/>
      <c r="E178" s="13"/>
      <c r="F178" s="13"/>
      <c r="G178" s="17"/>
      <c r="H178" s="10" t="str">
        <f aca="false">IF(B178="","",ROUND(IF(N(D178)&gt;0,D178*E178,N(F178))*(1+N(G178)),0))</f>
        <v/>
      </c>
      <c r="I178" s="16"/>
      <c r="J178" s="16"/>
      <c r="K178" s="16"/>
      <c r="L178" s="13"/>
      <c r="M178" s="10" t="str">
        <f aca="false">IF(OR(B178="",N(I178)=0),"",ROUND(H178/I178*1000,0))</f>
        <v/>
      </c>
      <c r="N178" s="12"/>
    </row>
    <row r="179" customFormat="false" ht="15" hidden="false" customHeight="false" outlineLevel="0" collapsed="false">
      <c r="A179" s="11"/>
      <c r="B179" s="12"/>
      <c r="C179" s="12"/>
      <c r="D179" s="16"/>
      <c r="E179" s="13"/>
      <c r="F179" s="13"/>
      <c r="G179" s="17"/>
      <c r="H179" s="10" t="str">
        <f aca="false">IF(B179="","",ROUND(IF(N(D179)&gt;0,D179*E179,N(F179))*(1+N(G179)),0))</f>
        <v/>
      </c>
      <c r="I179" s="16"/>
      <c r="J179" s="16"/>
      <c r="K179" s="16"/>
      <c r="L179" s="13"/>
      <c r="M179" s="10" t="str">
        <f aca="false">IF(OR(B179="",N(I179)=0),"",ROUND(H179/I179*1000,0))</f>
        <v/>
      </c>
      <c r="N179" s="12"/>
    </row>
    <row r="180" customFormat="false" ht="15" hidden="false" customHeight="false" outlineLevel="0" collapsed="false">
      <c r="A180" s="11"/>
      <c r="B180" s="12"/>
      <c r="C180" s="12"/>
      <c r="D180" s="16"/>
      <c r="E180" s="13"/>
      <c r="F180" s="13"/>
      <c r="G180" s="17"/>
      <c r="H180" s="10" t="str">
        <f aca="false">IF(B180="","",ROUND(IF(N(D180)&gt;0,D180*E180,N(F180))*(1+N(G180)),0))</f>
        <v/>
      </c>
      <c r="I180" s="16"/>
      <c r="J180" s="16"/>
      <c r="K180" s="16"/>
      <c r="L180" s="13"/>
      <c r="M180" s="10" t="str">
        <f aca="false">IF(OR(B180="",N(I180)=0),"",ROUND(H180/I180*1000,0))</f>
        <v/>
      </c>
      <c r="N180" s="12"/>
    </row>
    <row r="181" customFormat="false" ht="15" hidden="false" customHeight="false" outlineLevel="0" collapsed="false">
      <c r="A181" s="11"/>
      <c r="B181" s="12"/>
      <c r="C181" s="12"/>
      <c r="D181" s="16"/>
      <c r="E181" s="13"/>
      <c r="F181" s="13"/>
      <c r="G181" s="17"/>
      <c r="H181" s="10" t="str">
        <f aca="false">IF(B181="","",ROUND(IF(N(D181)&gt;0,D181*E181,N(F181))*(1+N(G181)),0))</f>
        <v/>
      </c>
      <c r="I181" s="16"/>
      <c r="J181" s="16"/>
      <c r="K181" s="16"/>
      <c r="L181" s="13"/>
      <c r="M181" s="10" t="str">
        <f aca="false">IF(OR(B181="",N(I181)=0),"",ROUND(H181/I181*1000,0))</f>
        <v/>
      </c>
      <c r="N181" s="12"/>
    </row>
    <row r="182" customFormat="false" ht="15" hidden="false" customHeight="false" outlineLevel="0" collapsed="false">
      <c r="A182" s="11"/>
      <c r="B182" s="12"/>
      <c r="C182" s="12"/>
      <c r="D182" s="16"/>
      <c r="E182" s="13"/>
      <c r="F182" s="13"/>
      <c r="G182" s="17"/>
      <c r="H182" s="10" t="str">
        <f aca="false">IF(B182="","",ROUND(IF(N(D182)&gt;0,D182*E182,N(F182))*(1+N(G182)),0))</f>
        <v/>
      </c>
      <c r="I182" s="16"/>
      <c r="J182" s="16"/>
      <c r="K182" s="16"/>
      <c r="L182" s="13"/>
      <c r="M182" s="10" t="str">
        <f aca="false">IF(OR(B182="",N(I182)=0),"",ROUND(H182/I182*1000,0))</f>
        <v/>
      </c>
      <c r="N182" s="12"/>
    </row>
    <row r="183" customFormat="false" ht="15" hidden="false" customHeight="false" outlineLevel="0" collapsed="false">
      <c r="A183" s="11"/>
      <c r="B183" s="12"/>
      <c r="C183" s="12"/>
      <c r="D183" s="16"/>
      <c r="E183" s="13"/>
      <c r="F183" s="13"/>
      <c r="G183" s="17"/>
      <c r="H183" s="10" t="str">
        <f aca="false">IF(B183="","",ROUND(IF(N(D183)&gt;0,D183*E183,N(F183))*(1+N(G183)),0))</f>
        <v/>
      </c>
      <c r="I183" s="16"/>
      <c r="J183" s="16"/>
      <c r="K183" s="16"/>
      <c r="L183" s="13"/>
      <c r="M183" s="10" t="str">
        <f aca="false">IF(OR(B183="",N(I183)=0),"",ROUND(H183/I183*1000,0))</f>
        <v/>
      </c>
      <c r="N183" s="12"/>
    </row>
    <row r="184" customFormat="false" ht="15" hidden="false" customHeight="false" outlineLevel="0" collapsed="false">
      <c r="A184" s="11"/>
      <c r="B184" s="12"/>
      <c r="C184" s="12"/>
      <c r="D184" s="16"/>
      <c r="E184" s="13"/>
      <c r="F184" s="13"/>
      <c r="G184" s="17"/>
      <c r="H184" s="10" t="str">
        <f aca="false">IF(B184="","",ROUND(IF(N(D184)&gt;0,D184*E184,N(F184))*(1+N(G184)),0))</f>
        <v/>
      </c>
      <c r="I184" s="16"/>
      <c r="J184" s="16"/>
      <c r="K184" s="16"/>
      <c r="L184" s="13"/>
      <c r="M184" s="10" t="str">
        <f aca="false">IF(OR(B184="",N(I184)=0),"",ROUND(H184/I184*1000,0))</f>
        <v/>
      </c>
      <c r="N184" s="12"/>
    </row>
    <row r="185" customFormat="false" ht="15" hidden="false" customHeight="false" outlineLevel="0" collapsed="false">
      <c r="A185" s="11"/>
      <c r="B185" s="12"/>
      <c r="C185" s="12"/>
      <c r="D185" s="16"/>
      <c r="E185" s="13"/>
      <c r="F185" s="13"/>
      <c r="G185" s="17"/>
      <c r="H185" s="10" t="str">
        <f aca="false">IF(B185="","",ROUND(IF(N(D185)&gt;0,D185*E185,N(F185))*(1+N(G185)),0))</f>
        <v/>
      </c>
      <c r="I185" s="16"/>
      <c r="J185" s="16"/>
      <c r="K185" s="16"/>
      <c r="L185" s="13"/>
      <c r="M185" s="10" t="str">
        <f aca="false">IF(OR(B185="",N(I185)=0),"",ROUND(H185/I185*1000,0))</f>
        <v/>
      </c>
      <c r="N185" s="12"/>
    </row>
    <row r="186" customFormat="false" ht="15" hidden="false" customHeight="false" outlineLevel="0" collapsed="false">
      <c r="A186" s="11"/>
      <c r="B186" s="12"/>
      <c r="C186" s="12"/>
      <c r="D186" s="16"/>
      <c r="E186" s="13"/>
      <c r="F186" s="13"/>
      <c r="G186" s="17"/>
      <c r="H186" s="10" t="str">
        <f aca="false">IF(B186="","",ROUND(IF(N(D186)&gt;0,D186*E186,N(F186))*(1+N(G186)),0))</f>
        <v/>
      </c>
      <c r="I186" s="16"/>
      <c r="J186" s="16"/>
      <c r="K186" s="16"/>
      <c r="L186" s="13"/>
      <c r="M186" s="10" t="str">
        <f aca="false">IF(OR(B186="",N(I186)=0),"",ROUND(H186/I186*1000,0))</f>
        <v/>
      </c>
      <c r="N186" s="12"/>
    </row>
    <row r="187" customFormat="false" ht="15" hidden="false" customHeight="false" outlineLevel="0" collapsed="false">
      <c r="A187" s="11"/>
      <c r="B187" s="12"/>
      <c r="C187" s="12"/>
      <c r="D187" s="16"/>
      <c r="E187" s="13"/>
      <c r="F187" s="13"/>
      <c r="G187" s="17"/>
      <c r="H187" s="10" t="str">
        <f aca="false">IF(B187="","",ROUND(IF(N(D187)&gt;0,D187*E187,N(F187))*(1+N(G187)),0))</f>
        <v/>
      </c>
      <c r="I187" s="16"/>
      <c r="J187" s="16"/>
      <c r="K187" s="16"/>
      <c r="L187" s="13"/>
      <c r="M187" s="10" t="str">
        <f aca="false">IF(OR(B187="",N(I187)=0),"",ROUND(H187/I187*1000,0))</f>
        <v/>
      </c>
      <c r="N187" s="12"/>
    </row>
    <row r="188" customFormat="false" ht="15" hidden="false" customHeight="false" outlineLevel="0" collapsed="false">
      <c r="A188" s="11"/>
      <c r="B188" s="12"/>
      <c r="C188" s="12"/>
      <c r="D188" s="16"/>
      <c r="E188" s="13"/>
      <c r="F188" s="13"/>
      <c r="G188" s="17"/>
      <c r="H188" s="10" t="str">
        <f aca="false">IF(B188="","",ROUND(IF(N(D188)&gt;0,D188*E188,N(F188))*(1+N(G188)),0))</f>
        <v/>
      </c>
      <c r="I188" s="16"/>
      <c r="J188" s="16"/>
      <c r="K188" s="16"/>
      <c r="L188" s="13"/>
      <c r="M188" s="10" t="str">
        <f aca="false">IF(OR(B188="",N(I188)=0),"",ROUND(H188/I188*1000,0))</f>
        <v/>
      </c>
      <c r="N188" s="12"/>
    </row>
    <row r="189" customFormat="false" ht="15" hidden="false" customHeight="false" outlineLevel="0" collapsed="false">
      <c r="A189" s="11"/>
      <c r="B189" s="12"/>
      <c r="C189" s="12"/>
      <c r="D189" s="16"/>
      <c r="E189" s="13"/>
      <c r="F189" s="13"/>
      <c r="G189" s="17"/>
      <c r="H189" s="10" t="str">
        <f aca="false">IF(B189="","",ROUND(IF(N(D189)&gt;0,D189*E189,N(F189))*(1+N(G189)),0))</f>
        <v/>
      </c>
      <c r="I189" s="16"/>
      <c r="J189" s="16"/>
      <c r="K189" s="16"/>
      <c r="L189" s="13"/>
      <c r="M189" s="10" t="str">
        <f aca="false">IF(OR(B189="",N(I189)=0),"",ROUND(H189/I189*1000,0))</f>
        <v/>
      </c>
      <c r="N189" s="12"/>
    </row>
    <row r="190" customFormat="false" ht="15" hidden="false" customHeight="false" outlineLevel="0" collapsed="false">
      <c r="A190" s="11"/>
      <c r="B190" s="12"/>
      <c r="C190" s="12"/>
      <c r="D190" s="16"/>
      <c r="E190" s="13"/>
      <c r="F190" s="13"/>
      <c r="G190" s="17"/>
      <c r="H190" s="10" t="str">
        <f aca="false">IF(B190="","",ROUND(IF(N(D190)&gt;0,D190*E190,N(F190))*(1+N(G190)),0))</f>
        <v/>
      </c>
      <c r="I190" s="16"/>
      <c r="J190" s="16"/>
      <c r="K190" s="16"/>
      <c r="L190" s="13"/>
      <c r="M190" s="10" t="str">
        <f aca="false">IF(OR(B190="",N(I190)=0),"",ROUND(H190/I190*1000,0))</f>
        <v/>
      </c>
      <c r="N190" s="12"/>
    </row>
    <row r="191" customFormat="false" ht="15" hidden="false" customHeight="false" outlineLevel="0" collapsed="false">
      <c r="A191" s="11"/>
      <c r="B191" s="12"/>
      <c r="C191" s="12"/>
      <c r="D191" s="16"/>
      <c r="E191" s="13"/>
      <c r="F191" s="13"/>
      <c r="G191" s="17"/>
      <c r="H191" s="10" t="str">
        <f aca="false">IF(B191="","",ROUND(IF(N(D191)&gt;0,D191*E191,N(F191))*(1+N(G191)),0))</f>
        <v/>
      </c>
      <c r="I191" s="16"/>
      <c r="J191" s="16"/>
      <c r="K191" s="16"/>
      <c r="L191" s="13"/>
      <c r="M191" s="10" t="str">
        <f aca="false">IF(OR(B191="",N(I191)=0),"",ROUND(H191/I191*1000,0))</f>
        <v/>
      </c>
      <c r="N191" s="12"/>
    </row>
    <row r="192" customFormat="false" ht="15" hidden="false" customHeight="false" outlineLevel="0" collapsed="false">
      <c r="A192" s="11"/>
      <c r="B192" s="12"/>
      <c r="C192" s="12"/>
      <c r="D192" s="16"/>
      <c r="E192" s="13"/>
      <c r="F192" s="13"/>
      <c r="G192" s="17"/>
      <c r="H192" s="10" t="str">
        <f aca="false">IF(B192="","",ROUND(IF(N(D192)&gt;0,D192*E192,N(F192))*(1+N(G192)),0))</f>
        <v/>
      </c>
      <c r="I192" s="16"/>
      <c r="J192" s="16"/>
      <c r="K192" s="16"/>
      <c r="L192" s="13"/>
      <c r="M192" s="10" t="str">
        <f aca="false">IF(OR(B192="",N(I192)=0),"",ROUND(H192/I192*1000,0))</f>
        <v/>
      </c>
      <c r="N192" s="12"/>
    </row>
    <row r="193" customFormat="false" ht="15" hidden="false" customHeight="false" outlineLevel="0" collapsed="false">
      <c r="A193" s="11"/>
      <c r="B193" s="12"/>
      <c r="C193" s="12"/>
      <c r="D193" s="16"/>
      <c r="E193" s="13"/>
      <c r="F193" s="13"/>
      <c r="G193" s="17"/>
      <c r="H193" s="10" t="str">
        <f aca="false">IF(B193="","",ROUND(IF(N(D193)&gt;0,D193*E193,N(F193))*(1+N(G193)),0))</f>
        <v/>
      </c>
      <c r="I193" s="16"/>
      <c r="J193" s="16"/>
      <c r="K193" s="16"/>
      <c r="L193" s="13"/>
      <c r="M193" s="10" t="str">
        <f aca="false">IF(OR(B193="",N(I193)=0),"",ROUND(H193/I193*1000,0))</f>
        <v/>
      </c>
      <c r="N193" s="12"/>
    </row>
    <row r="194" customFormat="false" ht="15" hidden="false" customHeight="false" outlineLevel="0" collapsed="false">
      <c r="A194" s="11"/>
      <c r="B194" s="12"/>
      <c r="C194" s="12"/>
      <c r="D194" s="16"/>
      <c r="E194" s="13"/>
      <c r="F194" s="13"/>
      <c r="G194" s="17"/>
      <c r="H194" s="10" t="str">
        <f aca="false">IF(B194="","",ROUND(IF(N(D194)&gt;0,D194*E194,N(F194))*(1+N(G194)),0))</f>
        <v/>
      </c>
      <c r="I194" s="16"/>
      <c r="J194" s="16"/>
      <c r="K194" s="16"/>
      <c r="L194" s="13"/>
      <c r="M194" s="10" t="str">
        <f aca="false">IF(OR(B194="",N(I194)=0),"",ROUND(H194/I194*1000,0))</f>
        <v/>
      </c>
      <c r="N194" s="12"/>
    </row>
    <row r="195" customFormat="false" ht="15" hidden="false" customHeight="false" outlineLevel="0" collapsed="false">
      <c r="A195" s="11"/>
      <c r="B195" s="12"/>
      <c r="C195" s="12"/>
      <c r="D195" s="16"/>
      <c r="E195" s="13"/>
      <c r="F195" s="13"/>
      <c r="G195" s="17"/>
      <c r="H195" s="10" t="str">
        <f aca="false">IF(B195="","",ROUND(IF(N(D195)&gt;0,D195*E195,N(F195))*(1+N(G195)),0))</f>
        <v/>
      </c>
      <c r="I195" s="16"/>
      <c r="J195" s="16"/>
      <c r="K195" s="16"/>
      <c r="L195" s="13"/>
      <c r="M195" s="10" t="str">
        <f aca="false">IF(OR(B195="",N(I195)=0),"",ROUND(H195/I195*1000,0))</f>
        <v/>
      </c>
      <c r="N195" s="12"/>
    </row>
    <row r="196" customFormat="false" ht="15" hidden="false" customHeight="false" outlineLevel="0" collapsed="false">
      <c r="A196" s="11"/>
      <c r="B196" s="12"/>
      <c r="C196" s="12"/>
      <c r="D196" s="16"/>
      <c r="E196" s="13"/>
      <c r="F196" s="13"/>
      <c r="G196" s="17"/>
      <c r="H196" s="10" t="str">
        <f aca="false">IF(B196="","",ROUND(IF(N(D196)&gt;0,D196*E196,N(F196))*(1+N(G196)),0))</f>
        <v/>
      </c>
      <c r="I196" s="16"/>
      <c r="J196" s="16"/>
      <c r="K196" s="16"/>
      <c r="L196" s="13"/>
      <c r="M196" s="10" t="str">
        <f aca="false">IF(OR(B196="",N(I196)=0),"",ROUND(H196/I196*1000,0))</f>
        <v/>
      </c>
      <c r="N196" s="12"/>
    </row>
    <row r="197" customFormat="false" ht="15" hidden="false" customHeight="false" outlineLevel="0" collapsed="false">
      <c r="A197" s="11"/>
      <c r="B197" s="12"/>
      <c r="C197" s="12"/>
      <c r="D197" s="16"/>
      <c r="E197" s="13"/>
      <c r="F197" s="13"/>
      <c r="G197" s="17"/>
      <c r="H197" s="10" t="str">
        <f aca="false">IF(B197="","",ROUND(IF(N(D197)&gt;0,D197*E197,N(F197))*(1+N(G197)),0))</f>
        <v/>
      </c>
      <c r="I197" s="16"/>
      <c r="J197" s="16"/>
      <c r="K197" s="16"/>
      <c r="L197" s="13"/>
      <c r="M197" s="10" t="str">
        <f aca="false">IF(OR(B197="",N(I197)=0),"",ROUND(H197/I197*1000,0))</f>
        <v/>
      </c>
      <c r="N197" s="12"/>
    </row>
    <row r="198" customFormat="false" ht="15" hidden="false" customHeight="false" outlineLevel="0" collapsed="false">
      <c r="A198" s="11"/>
      <c r="B198" s="12"/>
      <c r="C198" s="12"/>
      <c r="D198" s="16"/>
      <c r="E198" s="13"/>
      <c r="F198" s="13"/>
      <c r="G198" s="17"/>
      <c r="H198" s="10" t="str">
        <f aca="false">IF(B198="","",ROUND(IF(N(D198)&gt;0,D198*E198,N(F198))*(1+N(G198)),0))</f>
        <v/>
      </c>
      <c r="I198" s="16"/>
      <c r="J198" s="16"/>
      <c r="K198" s="16"/>
      <c r="L198" s="13"/>
      <c r="M198" s="10" t="str">
        <f aca="false">IF(OR(B198="",N(I198)=0),"",ROUND(H198/I198*1000,0))</f>
        <v/>
      </c>
      <c r="N198" s="12"/>
    </row>
    <row r="199" customFormat="false" ht="15" hidden="false" customHeight="false" outlineLevel="0" collapsed="false">
      <c r="A199" s="11"/>
      <c r="B199" s="12"/>
      <c r="C199" s="12"/>
      <c r="D199" s="16"/>
      <c r="E199" s="13"/>
      <c r="F199" s="13"/>
      <c r="G199" s="17"/>
      <c r="H199" s="10" t="str">
        <f aca="false">IF(B199="","",ROUND(IF(N(D199)&gt;0,D199*E199,N(F199))*(1+N(G199)),0))</f>
        <v/>
      </c>
      <c r="I199" s="16"/>
      <c r="J199" s="16"/>
      <c r="K199" s="16"/>
      <c r="L199" s="13"/>
      <c r="M199" s="10" t="str">
        <f aca="false">IF(OR(B199="",N(I199)=0),"",ROUND(H199/I199*1000,0))</f>
        <v/>
      </c>
      <c r="N199" s="12"/>
    </row>
    <row r="200" customFormat="false" ht="15" hidden="false" customHeight="false" outlineLevel="0" collapsed="false">
      <c r="A200" s="11"/>
      <c r="B200" s="12"/>
      <c r="C200" s="12"/>
      <c r="D200" s="16"/>
      <c r="E200" s="13"/>
      <c r="F200" s="13"/>
      <c r="G200" s="17"/>
      <c r="H200" s="10" t="str">
        <f aca="false">IF(B200="","",ROUND(IF(N(D200)&gt;0,D200*E200,N(F200))*(1+N(G200)),0))</f>
        <v/>
      </c>
      <c r="I200" s="16"/>
      <c r="J200" s="16"/>
      <c r="K200" s="16"/>
      <c r="L200" s="13"/>
      <c r="M200" s="10" t="str">
        <f aca="false">IF(OR(B200="",N(I200)=0),"",ROUND(H200/I200*1000,0))</f>
        <v/>
      </c>
      <c r="N200" s="12"/>
    </row>
    <row r="201" customFormat="false" ht="15" hidden="false" customHeight="false" outlineLevel="0" collapsed="false">
      <c r="A201" s="11"/>
      <c r="B201" s="12"/>
      <c r="C201" s="12"/>
      <c r="D201" s="16"/>
      <c r="E201" s="13"/>
      <c r="F201" s="13"/>
      <c r="G201" s="17"/>
      <c r="H201" s="10" t="str">
        <f aca="false">IF(B201="","",ROUND(IF(N(D201)&gt;0,D201*E201,N(F201))*(1+N(G201)),0))</f>
        <v/>
      </c>
      <c r="I201" s="16"/>
      <c r="J201" s="16"/>
      <c r="K201" s="16"/>
      <c r="L201" s="13"/>
      <c r="M201" s="10" t="str">
        <f aca="false">IF(OR(B201="",N(I201)=0),"",ROUND(H201/I201*1000,0))</f>
        <v/>
      </c>
      <c r="N201" s="12"/>
    </row>
    <row r="202" customFormat="false" ht="15" hidden="false" customHeight="false" outlineLevel="0" collapsed="false">
      <c r="A202" s="11"/>
      <c r="B202" s="12"/>
      <c r="C202" s="12"/>
      <c r="D202" s="16"/>
      <c r="E202" s="13"/>
      <c r="F202" s="13"/>
      <c r="G202" s="17"/>
      <c r="H202" s="10" t="str">
        <f aca="false">IF(B202="","",ROUND(IF(N(D202)&gt;0,D202*E202,N(F202))*(1+N(G202)),0))</f>
        <v/>
      </c>
      <c r="I202" s="16"/>
      <c r="J202" s="16"/>
      <c r="K202" s="16"/>
      <c r="L202" s="13"/>
      <c r="M202" s="10" t="str">
        <f aca="false">IF(OR(B202="",N(I202)=0),"",ROUND(H202/I202*1000,0))</f>
        <v/>
      </c>
      <c r="N202" s="12"/>
    </row>
    <row r="203" customFormat="false" ht="15" hidden="false" customHeight="false" outlineLevel="0" collapsed="false">
      <c r="A203" s="11"/>
      <c r="B203" s="12"/>
      <c r="C203" s="12"/>
      <c r="D203" s="16"/>
      <c r="E203" s="13"/>
      <c r="F203" s="13"/>
      <c r="G203" s="17"/>
      <c r="H203" s="10" t="str">
        <f aca="false">IF(B203="","",ROUND(IF(N(D203)&gt;0,D203*E203,N(F203))*(1+N(G203)),0))</f>
        <v/>
      </c>
      <c r="I203" s="16"/>
      <c r="J203" s="16"/>
      <c r="K203" s="16"/>
      <c r="L203" s="13"/>
      <c r="M203" s="10" t="str">
        <f aca="false">IF(OR(B203="",N(I203)=0),"",ROUND(H203/I203*1000,0))</f>
        <v/>
      </c>
      <c r="N203" s="12"/>
    </row>
    <row r="204" customFormat="false" ht="15" hidden="false" customHeight="false" outlineLevel="0" collapsed="false">
      <c r="A204" s="11"/>
      <c r="B204" s="12"/>
      <c r="C204" s="12"/>
      <c r="D204" s="16"/>
      <c r="E204" s="13"/>
      <c r="F204" s="13"/>
      <c r="G204" s="17"/>
      <c r="H204" s="10" t="str">
        <f aca="false">IF(B204="","",ROUND(IF(N(D204)&gt;0,D204*E204,N(F204))*(1+N(G204)),0))</f>
        <v/>
      </c>
      <c r="I204" s="16"/>
      <c r="J204" s="16"/>
      <c r="K204" s="16"/>
      <c r="L204" s="13"/>
      <c r="M204" s="10" t="str">
        <f aca="false">IF(OR(B204="",N(I204)=0),"",ROUND(H204/I204*1000,0))</f>
        <v/>
      </c>
      <c r="N204" s="12"/>
    </row>
    <row r="205" customFormat="false" ht="15" hidden="false" customHeight="false" outlineLevel="0" collapsed="false">
      <c r="A205" s="11"/>
      <c r="B205" s="12"/>
      <c r="C205" s="12"/>
      <c r="D205" s="16"/>
      <c r="E205" s="13"/>
      <c r="F205" s="13"/>
      <c r="G205" s="17"/>
      <c r="H205" s="10" t="str">
        <f aca="false">IF(B205="","",ROUND(IF(N(D205)&gt;0,D205*E205,N(F205))*(1+N(G205)),0))</f>
        <v/>
      </c>
      <c r="I205" s="16"/>
      <c r="J205" s="16"/>
      <c r="K205" s="16"/>
      <c r="L205" s="13"/>
      <c r="M205" s="10" t="str">
        <f aca="false">IF(OR(B205="",N(I205)=0),"",ROUND(H205/I205*1000,0))</f>
        <v/>
      </c>
      <c r="N205" s="12"/>
    </row>
    <row r="206" customFormat="false" ht="15" hidden="false" customHeight="false" outlineLevel="0" collapsed="false">
      <c r="A206" s="11"/>
      <c r="B206" s="12"/>
      <c r="C206" s="12"/>
      <c r="D206" s="16"/>
      <c r="E206" s="13"/>
      <c r="F206" s="13"/>
      <c r="G206" s="17"/>
      <c r="H206" s="10" t="str">
        <f aca="false">IF(B206="","",ROUND(IF(N(D206)&gt;0,D206*E206,N(F206))*(1+N(G206)),0))</f>
        <v/>
      </c>
      <c r="I206" s="16"/>
      <c r="J206" s="16"/>
      <c r="K206" s="16"/>
      <c r="L206" s="13"/>
      <c r="M206" s="10" t="str">
        <f aca="false">IF(OR(B206="",N(I206)=0),"",ROUND(H206/I206*1000,0))</f>
        <v/>
      </c>
      <c r="N206" s="12"/>
    </row>
    <row r="207" customFormat="false" ht="15" hidden="false" customHeight="false" outlineLevel="0" collapsed="false">
      <c r="A207" s="11"/>
      <c r="B207" s="12"/>
      <c r="C207" s="12"/>
      <c r="D207" s="16"/>
      <c r="E207" s="13"/>
      <c r="F207" s="13"/>
      <c r="G207" s="17"/>
      <c r="H207" s="10" t="str">
        <f aca="false">IF(B207="","",ROUND(IF(N(D207)&gt;0,D207*E207,N(F207))*(1+N(G207)),0))</f>
        <v/>
      </c>
      <c r="I207" s="16"/>
      <c r="J207" s="16"/>
      <c r="K207" s="16"/>
      <c r="L207" s="13"/>
      <c r="M207" s="10" t="str">
        <f aca="false">IF(OR(B207="",N(I207)=0),"",ROUND(H207/I207*1000,0))</f>
        <v/>
      </c>
      <c r="N207" s="12"/>
    </row>
    <row r="208" customFormat="false" ht="15" hidden="false" customHeight="false" outlineLevel="0" collapsed="false">
      <c r="A208" s="11"/>
      <c r="B208" s="12"/>
      <c r="C208" s="12"/>
      <c r="D208" s="16"/>
      <c r="E208" s="13"/>
      <c r="F208" s="13"/>
      <c r="G208" s="17"/>
      <c r="H208" s="10" t="str">
        <f aca="false">IF(B208="","",ROUND(IF(N(D208)&gt;0,D208*E208,N(F208))*(1+N(G208)),0))</f>
        <v/>
      </c>
      <c r="I208" s="16"/>
      <c r="J208" s="16"/>
      <c r="K208" s="16"/>
      <c r="L208" s="13"/>
      <c r="M208" s="10" t="str">
        <f aca="false">IF(OR(B208="",N(I208)=0),"",ROUND(H208/I208*1000,0))</f>
        <v/>
      </c>
      <c r="N208" s="12"/>
    </row>
    <row r="209" customFormat="false" ht="15" hidden="false" customHeight="false" outlineLevel="0" collapsed="false">
      <c r="A209" s="11"/>
      <c r="B209" s="12"/>
      <c r="C209" s="12"/>
      <c r="D209" s="16"/>
      <c r="E209" s="13"/>
      <c r="F209" s="13"/>
      <c r="G209" s="17"/>
      <c r="H209" s="10" t="str">
        <f aca="false">IF(B209="","",ROUND(IF(N(D209)&gt;0,D209*E209,N(F209))*(1+N(G209)),0))</f>
        <v/>
      </c>
      <c r="I209" s="16"/>
      <c r="J209" s="16"/>
      <c r="K209" s="16"/>
      <c r="L209" s="13"/>
      <c r="M209" s="10" t="str">
        <f aca="false">IF(OR(B209="",N(I209)=0),"",ROUND(H209/I209*1000,0))</f>
        <v/>
      </c>
      <c r="N209" s="12"/>
    </row>
    <row r="210" customFormat="false" ht="15" hidden="false" customHeight="false" outlineLevel="0" collapsed="false">
      <c r="A210" s="11"/>
      <c r="B210" s="12"/>
      <c r="C210" s="12"/>
      <c r="D210" s="16"/>
      <c r="E210" s="13"/>
      <c r="F210" s="13"/>
      <c r="G210" s="17"/>
      <c r="H210" s="10" t="str">
        <f aca="false">IF(B210="","",ROUND(IF(N(D210)&gt;0,D210*E210,N(F210))*(1+N(G210)),0))</f>
        <v/>
      </c>
      <c r="I210" s="16"/>
      <c r="J210" s="16"/>
      <c r="K210" s="16"/>
      <c r="L210" s="13"/>
      <c r="M210" s="10" t="str">
        <f aca="false">IF(OR(B210="",N(I210)=0),"",ROUND(H210/I210*1000,0))</f>
        <v/>
      </c>
      <c r="N210" s="12"/>
    </row>
    <row r="211" customFormat="false" ht="15" hidden="false" customHeight="false" outlineLevel="0" collapsed="false">
      <c r="A211" s="11"/>
      <c r="B211" s="12"/>
      <c r="C211" s="12"/>
      <c r="D211" s="16"/>
      <c r="E211" s="13"/>
      <c r="F211" s="13"/>
      <c r="G211" s="17"/>
      <c r="H211" s="10" t="str">
        <f aca="false">IF(B211="","",ROUND(IF(N(D211)&gt;0,D211*E211,N(F211))*(1+N(G211)),0))</f>
        <v/>
      </c>
      <c r="I211" s="16"/>
      <c r="J211" s="16"/>
      <c r="K211" s="16"/>
      <c r="L211" s="13"/>
      <c r="M211" s="10" t="str">
        <f aca="false">IF(OR(B211="",N(I211)=0),"",ROUND(H211/I211*1000,0))</f>
        <v/>
      </c>
      <c r="N211" s="12"/>
    </row>
    <row r="212" customFormat="false" ht="15" hidden="false" customHeight="false" outlineLevel="0" collapsed="false">
      <c r="A212" s="11"/>
      <c r="B212" s="12"/>
      <c r="C212" s="12"/>
      <c r="D212" s="16"/>
      <c r="E212" s="13"/>
      <c r="F212" s="13"/>
      <c r="G212" s="17"/>
      <c r="H212" s="10" t="str">
        <f aca="false">IF(B212="","",ROUND(IF(N(D212)&gt;0,D212*E212,N(F212))*(1+N(G212)),0))</f>
        <v/>
      </c>
      <c r="I212" s="16"/>
      <c r="J212" s="16"/>
      <c r="K212" s="16"/>
      <c r="L212" s="13"/>
      <c r="M212" s="10" t="str">
        <f aca="false">IF(OR(B212="",N(I212)=0),"",ROUND(H212/I212*1000,0))</f>
        <v/>
      </c>
      <c r="N212" s="12"/>
    </row>
    <row r="213" customFormat="false" ht="15" hidden="false" customHeight="false" outlineLevel="0" collapsed="false">
      <c r="A213" s="11"/>
      <c r="B213" s="12"/>
      <c r="C213" s="12"/>
      <c r="D213" s="16"/>
      <c r="E213" s="13"/>
      <c r="F213" s="13"/>
      <c r="G213" s="17"/>
      <c r="H213" s="10" t="str">
        <f aca="false">IF(B213="","",ROUND(IF(N(D213)&gt;0,D213*E213,N(F213))*(1+N(G213)),0))</f>
        <v/>
      </c>
      <c r="I213" s="16"/>
      <c r="J213" s="16"/>
      <c r="K213" s="16"/>
      <c r="L213" s="13"/>
      <c r="M213" s="10" t="str">
        <f aca="false">IF(OR(B213="",N(I213)=0),"",ROUND(H213/I213*1000,0))</f>
        <v/>
      </c>
      <c r="N213" s="12"/>
    </row>
    <row r="214" customFormat="false" ht="15" hidden="false" customHeight="false" outlineLevel="0" collapsed="false">
      <c r="A214" s="11"/>
      <c r="B214" s="12"/>
      <c r="C214" s="12"/>
      <c r="D214" s="16"/>
      <c r="E214" s="13"/>
      <c r="F214" s="13"/>
      <c r="G214" s="17"/>
      <c r="H214" s="10" t="str">
        <f aca="false">IF(B214="","",ROUND(IF(N(D214)&gt;0,D214*E214,N(F214))*(1+N(G214)),0))</f>
        <v/>
      </c>
      <c r="I214" s="16"/>
      <c r="J214" s="16"/>
      <c r="K214" s="16"/>
      <c r="L214" s="13"/>
      <c r="M214" s="10" t="str">
        <f aca="false">IF(OR(B214="",N(I214)=0),"",ROUND(H214/I214*1000,0))</f>
        <v/>
      </c>
      <c r="N214" s="12"/>
    </row>
    <row r="215" customFormat="false" ht="15" hidden="false" customHeight="false" outlineLevel="0" collapsed="false">
      <c r="A215" s="11"/>
      <c r="B215" s="12"/>
      <c r="C215" s="12"/>
      <c r="D215" s="16"/>
      <c r="E215" s="13"/>
      <c r="F215" s="13"/>
      <c r="G215" s="17"/>
      <c r="H215" s="10" t="str">
        <f aca="false">IF(B215="","",ROUND(IF(N(D215)&gt;0,D215*E215,N(F215))*(1+N(G215)),0))</f>
        <v/>
      </c>
      <c r="I215" s="16"/>
      <c r="J215" s="16"/>
      <c r="K215" s="16"/>
      <c r="L215" s="13"/>
      <c r="M215" s="10" t="str">
        <f aca="false">IF(OR(B215="",N(I215)=0),"",ROUND(H215/I215*1000,0))</f>
        <v/>
      </c>
      <c r="N215" s="12"/>
    </row>
    <row r="216" customFormat="false" ht="15" hidden="false" customHeight="false" outlineLevel="0" collapsed="false">
      <c r="A216" s="11"/>
      <c r="B216" s="12"/>
      <c r="C216" s="12"/>
      <c r="D216" s="16"/>
      <c r="E216" s="13"/>
      <c r="F216" s="13"/>
      <c r="G216" s="17"/>
      <c r="H216" s="10" t="str">
        <f aca="false">IF(B216="","",ROUND(IF(N(D216)&gt;0,D216*E216,N(F216))*(1+N(G216)),0))</f>
        <v/>
      </c>
      <c r="I216" s="16"/>
      <c r="J216" s="16"/>
      <c r="K216" s="16"/>
      <c r="L216" s="13"/>
      <c r="M216" s="10" t="str">
        <f aca="false">IF(OR(B216="",N(I216)=0),"",ROUND(H216/I216*1000,0))</f>
        <v/>
      </c>
      <c r="N216" s="12"/>
    </row>
    <row r="217" customFormat="false" ht="15" hidden="false" customHeight="false" outlineLevel="0" collapsed="false">
      <c r="A217" s="11"/>
      <c r="B217" s="12"/>
      <c r="C217" s="12"/>
      <c r="D217" s="16"/>
      <c r="E217" s="13"/>
      <c r="F217" s="13"/>
      <c r="G217" s="17"/>
      <c r="H217" s="10" t="str">
        <f aca="false">IF(B217="","",ROUND(IF(N(D217)&gt;0,D217*E217,N(F217))*(1+N(G217)),0))</f>
        <v/>
      </c>
      <c r="I217" s="16"/>
      <c r="J217" s="16"/>
      <c r="K217" s="16"/>
      <c r="L217" s="13"/>
      <c r="M217" s="10" t="str">
        <f aca="false">IF(OR(B217="",N(I217)=0),"",ROUND(H217/I217*1000,0))</f>
        <v/>
      </c>
      <c r="N217" s="12"/>
    </row>
    <row r="218" customFormat="false" ht="15" hidden="false" customHeight="false" outlineLevel="0" collapsed="false">
      <c r="A218" s="11"/>
      <c r="B218" s="12"/>
      <c r="C218" s="12"/>
      <c r="D218" s="16"/>
      <c r="E218" s="13"/>
      <c r="F218" s="13"/>
      <c r="G218" s="17"/>
      <c r="H218" s="10" t="str">
        <f aca="false">IF(B218="","",ROUND(IF(N(D218)&gt;0,D218*E218,N(F218))*(1+N(G218)),0))</f>
        <v/>
      </c>
      <c r="I218" s="16"/>
      <c r="J218" s="16"/>
      <c r="K218" s="16"/>
      <c r="L218" s="13"/>
      <c r="M218" s="10" t="str">
        <f aca="false">IF(OR(B218="",N(I218)=0),"",ROUND(H218/I218*1000,0))</f>
        <v/>
      </c>
      <c r="N218" s="12"/>
    </row>
    <row r="219" customFormat="false" ht="15" hidden="false" customHeight="false" outlineLevel="0" collapsed="false">
      <c r="A219" s="11"/>
      <c r="B219" s="12"/>
      <c r="C219" s="12"/>
      <c r="D219" s="16"/>
      <c r="E219" s="13"/>
      <c r="F219" s="13"/>
      <c r="G219" s="17"/>
      <c r="H219" s="10" t="str">
        <f aca="false">IF(B219="","",ROUND(IF(N(D219)&gt;0,D219*E219,N(F219))*(1+N(G219)),0))</f>
        <v/>
      </c>
      <c r="I219" s="16"/>
      <c r="J219" s="16"/>
      <c r="K219" s="16"/>
      <c r="L219" s="13"/>
      <c r="M219" s="10" t="str">
        <f aca="false">IF(OR(B219="",N(I219)=0),"",ROUND(H219/I219*1000,0))</f>
        <v/>
      </c>
      <c r="N219" s="12"/>
    </row>
    <row r="220" customFormat="false" ht="15" hidden="false" customHeight="false" outlineLevel="0" collapsed="false">
      <c r="A220" s="11"/>
      <c r="B220" s="12"/>
      <c r="C220" s="12"/>
      <c r="D220" s="16"/>
      <c r="E220" s="13"/>
      <c r="F220" s="13"/>
      <c r="G220" s="17"/>
      <c r="H220" s="10" t="str">
        <f aca="false">IF(B220="","",ROUND(IF(N(D220)&gt;0,D220*E220,N(F220))*(1+N(G220)),0))</f>
        <v/>
      </c>
      <c r="I220" s="16"/>
      <c r="J220" s="16"/>
      <c r="K220" s="16"/>
      <c r="L220" s="13"/>
      <c r="M220" s="10" t="str">
        <f aca="false">IF(OR(B220="",N(I220)=0),"",ROUND(H220/I220*1000,0))</f>
        <v/>
      </c>
      <c r="N220" s="12"/>
    </row>
    <row r="221" customFormat="false" ht="15" hidden="false" customHeight="false" outlineLevel="0" collapsed="false">
      <c r="A221" s="11"/>
      <c r="B221" s="12"/>
      <c r="C221" s="12"/>
      <c r="D221" s="16"/>
      <c r="E221" s="13"/>
      <c r="F221" s="13"/>
      <c r="G221" s="17"/>
      <c r="H221" s="10" t="str">
        <f aca="false">IF(B221="","",ROUND(IF(N(D221)&gt;0,D221*E221,N(F221))*(1+N(G221)),0))</f>
        <v/>
      </c>
      <c r="I221" s="16"/>
      <c r="J221" s="16"/>
      <c r="K221" s="16"/>
      <c r="L221" s="13"/>
      <c r="M221" s="10" t="str">
        <f aca="false">IF(OR(B221="",N(I221)=0),"",ROUND(H221/I221*1000,0))</f>
        <v/>
      </c>
      <c r="N221" s="12"/>
    </row>
    <row r="222" customFormat="false" ht="15" hidden="false" customHeight="false" outlineLevel="0" collapsed="false">
      <c r="A222" s="11"/>
      <c r="B222" s="12"/>
      <c r="C222" s="12"/>
      <c r="D222" s="16"/>
      <c r="E222" s="13"/>
      <c r="F222" s="13"/>
      <c r="G222" s="17"/>
      <c r="H222" s="10" t="str">
        <f aca="false">IF(B222="","",ROUND(IF(N(D222)&gt;0,D222*E222,N(F222))*(1+N(G222)),0))</f>
        <v/>
      </c>
      <c r="I222" s="16"/>
      <c r="J222" s="16"/>
      <c r="K222" s="16"/>
      <c r="L222" s="13"/>
      <c r="M222" s="10" t="str">
        <f aca="false">IF(OR(B222="",N(I222)=0),"",ROUND(H222/I222*1000,0))</f>
        <v/>
      </c>
      <c r="N222" s="12"/>
    </row>
    <row r="223" customFormat="false" ht="15" hidden="false" customHeight="false" outlineLevel="0" collapsed="false">
      <c r="A223" s="11"/>
      <c r="B223" s="12"/>
      <c r="C223" s="12"/>
      <c r="D223" s="16"/>
      <c r="E223" s="13"/>
      <c r="F223" s="13"/>
      <c r="G223" s="17"/>
      <c r="H223" s="10" t="str">
        <f aca="false">IF(B223="","",ROUND(IF(N(D223)&gt;0,D223*E223,N(F223))*(1+N(G223)),0))</f>
        <v/>
      </c>
      <c r="I223" s="16"/>
      <c r="J223" s="16"/>
      <c r="K223" s="16"/>
      <c r="L223" s="13"/>
      <c r="M223" s="10" t="str">
        <f aca="false">IF(OR(B223="",N(I223)=0),"",ROUND(H223/I223*1000,0))</f>
        <v/>
      </c>
      <c r="N223" s="12"/>
    </row>
    <row r="224" customFormat="false" ht="15" hidden="false" customHeight="false" outlineLevel="0" collapsed="false">
      <c r="A224" s="11"/>
      <c r="B224" s="12"/>
      <c r="C224" s="12"/>
      <c r="D224" s="16"/>
      <c r="E224" s="13"/>
      <c r="F224" s="13"/>
      <c r="G224" s="17"/>
      <c r="H224" s="10" t="str">
        <f aca="false">IF(B224="","",ROUND(IF(N(D224)&gt;0,D224*E224,N(F224))*(1+N(G224)),0))</f>
        <v/>
      </c>
      <c r="I224" s="16"/>
      <c r="J224" s="16"/>
      <c r="K224" s="16"/>
      <c r="L224" s="13"/>
      <c r="M224" s="10" t="str">
        <f aca="false">IF(OR(B224="",N(I224)=0),"",ROUND(H224/I224*1000,0))</f>
        <v/>
      </c>
      <c r="N224" s="12"/>
    </row>
    <row r="225" customFormat="false" ht="15" hidden="false" customHeight="false" outlineLevel="0" collapsed="false">
      <c r="A225" s="11"/>
      <c r="B225" s="12"/>
      <c r="C225" s="12"/>
      <c r="D225" s="16"/>
      <c r="E225" s="13"/>
      <c r="F225" s="13"/>
      <c r="G225" s="17"/>
      <c r="H225" s="10" t="str">
        <f aca="false">IF(B225="","",ROUND(IF(N(D225)&gt;0,D225*E225,N(F225))*(1+N(G225)),0))</f>
        <v/>
      </c>
      <c r="I225" s="16"/>
      <c r="J225" s="16"/>
      <c r="K225" s="16"/>
      <c r="L225" s="13"/>
      <c r="M225" s="10" t="str">
        <f aca="false">IF(OR(B225="",N(I225)=0),"",ROUND(H225/I225*1000,0))</f>
        <v/>
      </c>
      <c r="N225" s="12"/>
    </row>
    <row r="226" customFormat="false" ht="15" hidden="false" customHeight="false" outlineLevel="0" collapsed="false">
      <c r="A226" s="11"/>
      <c r="B226" s="12"/>
      <c r="C226" s="12"/>
      <c r="D226" s="16"/>
      <c r="E226" s="13"/>
      <c r="F226" s="13"/>
      <c r="G226" s="17"/>
      <c r="H226" s="10" t="str">
        <f aca="false">IF(B226="","",ROUND(IF(N(D226)&gt;0,D226*E226,N(F226))*(1+N(G226)),0))</f>
        <v/>
      </c>
      <c r="I226" s="16"/>
      <c r="J226" s="16"/>
      <c r="K226" s="16"/>
      <c r="L226" s="13"/>
      <c r="M226" s="10" t="str">
        <f aca="false">IF(OR(B226="",N(I226)=0),"",ROUND(H226/I226*1000,0))</f>
        <v/>
      </c>
      <c r="N226" s="12"/>
    </row>
    <row r="227" customFormat="false" ht="15" hidden="false" customHeight="false" outlineLevel="0" collapsed="false">
      <c r="A227" s="11"/>
      <c r="B227" s="12"/>
      <c r="C227" s="12"/>
      <c r="D227" s="16"/>
      <c r="E227" s="13"/>
      <c r="F227" s="13"/>
      <c r="G227" s="17"/>
      <c r="H227" s="10" t="str">
        <f aca="false">IF(B227="","",ROUND(IF(N(D227)&gt;0,D227*E227,N(F227))*(1+N(G227)),0))</f>
        <v/>
      </c>
      <c r="I227" s="16"/>
      <c r="J227" s="16"/>
      <c r="K227" s="16"/>
      <c r="L227" s="13"/>
      <c r="M227" s="10" t="str">
        <f aca="false">IF(OR(B227="",N(I227)=0),"",ROUND(H227/I227*1000,0))</f>
        <v/>
      </c>
      <c r="N227" s="12"/>
    </row>
    <row r="228" customFormat="false" ht="15" hidden="false" customHeight="false" outlineLevel="0" collapsed="false">
      <c r="A228" s="11"/>
      <c r="B228" s="12"/>
      <c r="C228" s="12"/>
      <c r="D228" s="16"/>
      <c r="E228" s="13"/>
      <c r="F228" s="13"/>
      <c r="G228" s="17"/>
      <c r="H228" s="10" t="str">
        <f aca="false">IF(B228="","",ROUND(IF(N(D228)&gt;0,D228*E228,N(F228))*(1+N(G228)),0))</f>
        <v/>
      </c>
      <c r="I228" s="16"/>
      <c r="J228" s="16"/>
      <c r="K228" s="16"/>
      <c r="L228" s="13"/>
      <c r="M228" s="10" t="str">
        <f aca="false">IF(OR(B228="",N(I228)=0),"",ROUND(H228/I228*1000,0))</f>
        <v/>
      </c>
      <c r="N228" s="12"/>
    </row>
    <row r="229" customFormat="false" ht="15" hidden="false" customHeight="false" outlineLevel="0" collapsed="false">
      <c r="A229" s="11"/>
      <c r="B229" s="12"/>
      <c r="C229" s="12"/>
      <c r="D229" s="16"/>
      <c r="E229" s="13"/>
      <c r="F229" s="13"/>
      <c r="G229" s="17"/>
      <c r="H229" s="10" t="str">
        <f aca="false">IF(B229="","",ROUND(IF(N(D229)&gt;0,D229*E229,N(F229))*(1+N(G229)),0))</f>
        <v/>
      </c>
      <c r="I229" s="16"/>
      <c r="J229" s="16"/>
      <c r="K229" s="16"/>
      <c r="L229" s="13"/>
      <c r="M229" s="10" t="str">
        <f aca="false">IF(OR(B229="",N(I229)=0),"",ROUND(H229/I229*1000,0))</f>
        <v/>
      </c>
      <c r="N229" s="12"/>
    </row>
    <row r="230" customFormat="false" ht="15" hidden="false" customHeight="false" outlineLevel="0" collapsed="false">
      <c r="A230" s="11"/>
      <c r="B230" s="12"/>
      <c r="C230" s="12"/>
      <c r="D230" s="16"/>
      <c r="E230" s="13"/>
      <c r="F230" s="13"/>
      <c r="G230" s="17"/>
      <c r="H230" s="10" t="str">
        <f aca="false">IF(B230="","",ROUND(IF(N(D230)&gt;0,D230*E230,N(F230))*(1+N(G230)),0))</f>
        <v/>
      </c>
      <c r="I230" s="16"/>
      <c r="J230" s="16"/>
      <c r="K230" s="16"/>
      <c r="L230" s="13"/>
      <c r="M230" s="10" t="str">
        <f aca="false">IF(OR(B230="",N(I230)=0),"",ROUND(H230/I230*1000,0))</f>
        <v/>
      </c>
      <c r="N230" s="12"/>
    </row>
    <row r="231" customFormat="false" ht="15" hidden="false" customHeight="false" outlineLevel="0" collapsed="false">
      <c r="A231" s="11"/>
      <c r="B231" s="12"/>
      <c r="C231" s="12"/>
      <c r="D231" s="16"/>
      <c r="E231" s="13"/>
      <c r="F231" s="13"/>
      <c r="G231" s="17"/>
      <c r="H231" s="10" t="str">
        <f aca="false">IF(B231="","",ROUND(IF(N(D231)&gt;0,D231*E231,N(F231))*(1+N(G231)),0))</f>
        <v/>
      </c>
      <c r="I231" s="16"/>
      <c r="J231" s="16"/>
      <c r="K231" s="16"/>
      <c r="L231" s="13"/>
      <c r="M231" s="10" t="str">
        <f aca="false">IF(OR(B231="",N(I231)=0),"",ROUND(H231/I231*1000,0))</f>
        <v/>
      </c>
      <c r="N231" s="12"/>
    </row>
    <row r="232" customFormat="false" ht="15" hidden="false" customHeight="false" outlineLevel="0" collapsed="false">
      <c r="A232" s="11"/>
      <c r="B232" s="12"/>
      <c r="C232" s="12"/>
      <c r="D232" s="16"/>
      <c r="E232" s="13"/>
      <c r="F232" s="13"/>
      <c r="G232" s="17"/>
      <c r="H232" s="10" t="str">
        <f aca="false">IF(B232="","",ROUND(IF(N(D232)&gt;0,D232*E232,N(F232))*(1+N(G232)),0))</f>
        <v/>
      </c>
      <c r="I232" s="16"/>
      <c r="J232" s="16"/>
      <c r="K232" s="16"/>
      <c r="L232" s="13"/>
      <c r="M232" s="10" t="str">
        <f aca="false">IF(OR(B232="",N(I232)=0),"",ROUND(H232/I232*1000,0))</f>
        <v/>
      </c>
      <c r="N232" s="12"/>
    </row>
    <row r="233" customFormat="false" ht="15" hidden="false" customHeight="false" outlineLevel="0" collapsed="false">
      <c r="A233" s="11"/>
      <c r="B233" s="12"/>
      <c r="C233" s="12"/>
      <c r="D233" s="16"/>
      <c r="E233" s="13"/>
      <c r="F233" s="13"/>
      <c r="G233" s="17"/>
      <c r="H233" s="10" t="str">
        <f aca="false">IF(B233="","",ROUND(IF(N(D233)&gt;0,D233*E233,N(F233))*(1+N(G233)),0))</f>
        <v/>
      </c>
      <c r="I233" s="16"/>
      <c r="J233" s="16"/>
      <c r="K233" s="16"/>
      <c r="L233" s="13"/>
      <c r="M233" s="10" t="str">
        <f aca="false">IF(OR(B233="",N(I233)=0),"",ROUND(H233/I233*1000,0))</f>
        <v/>
      </c>
      <c r="N233" s="12"/>
    </row>
    <row r="234" customFormat="false" ht="15" hidden="false" customHeight="false" outlineLevel="0" collapsed="false">
      <c r="A234" s="11"/>
      <c r="B234" s="12"/>
      <c r="C234" s="12"/>
      <c r="D234" s="16"/>
      <c r="E234" s="13"/>
      <c r="F234" s="13"/>
      <c r="G234" s="17"/>
      <c r="H234" s="10" t="str">
        <f aca="false">IF(B234="","",ROUND(IF(N(D234)&gt;0,D234*E234,N(F234))*(1+N(G234)),0))</f>
        <v/>
      </c>
      <c r="I234" s="16"/>
      <c r="J234" s="16"/>
      <c r="K234" s="16"/>
      <c r="L234" s="13"/>
      <c r="M234" s="10" t="str">
        <f aca="false">IF(OR(B234="",N(I234)=0),"",ROUND(H234/I234*1000,0))</f>
        <v/>
      </c>
      <c r="N234" s="12"/>
    </row>
    <row r="235" customFormat="false" ht="15" hidden="false" customHeight="false" outlineLevel="0" collapsed="false">
      <c r="A235" s="11"/>
      <c r="B235" s="12"/>
      <c r="C235" s="12"/>
      <c r="D235" s="16"/>
      <c r="E235" s="13"/>
      <c r="F235" s="13"/>
      <c r="G235" s="17"/>
      <c r="H235" s="10" t="str">
        <f aca="false">IF(B235="","",ROUND(IF(N(D235)&gt;0,D235*E235,N(F235))*(1+N(G235)),0))</f>
        <v/>
      </c>
      <c r="I235" s="16"/>
      <c r="J235" s="16"/>
      <c r="K235" s="16"/>
      <c r="L235" s="13"/>
      <c r="M235" s="10" t="str">
        <f aca="false">IF(OR(B235="",N(I235)=0),"",ROUND(H235/I235*1000,0))</f>
        <v/>
      </c>
      <c r="N235" s="12"/>
    </row>
    <row r="236" customFormat="false" ht="15" hidden="false" customHeight="false" outlineLevel="0" collapsed="false">
      <c r="A236" s="11"/>
      <c r="B236" s="12"/>
      <c r="C236" s="12"/>
      <c r="D236" s="16"/>
      <c r="E236" s="13"/>
      <c r="F236" s="13"/>
      <c r="G236" s="17"/>
      <c r="H236" s="10" t="str">
        <f aca="false">IF(B236="","",ROUND(IF(N(D236)&gt;0,D236*E236,N(F236))*(1+N(G236)),0))</f>
        <v/>
      </c>
      <c r="I236" s="16"/>
      <c r="J236" s="16"/>
      <c r="K236" s="16"/>
      <c r="L236" s="13"/>
      <c r="M236" s="10" t="str">
        <f aca="false">IF(OR(B236="",N(I236)=0),"",ROUND(H236/I236*1000,0))</f>
        <v/>
      </c>
      <c r="N236" s="12"/>
    </row>
    <row r="237" customFormat="false" ht="15" hidden="false" customHeight="false" outlineLevel="0" collapsed="false">
      <c r="A237" s="11"/>
      <c r="B237" s="12"/>
      <c r="C237" s="12"/>
      <c r="D237" s="16"/>
      <c r="E237" s="13"/>
      <c r="F237" s="13"/>
      <c r="G237" s="17"/>
      <c r="H237" s="10" t="str">
        <f aca="false">IF(B237="","",ROUND(IF(N(D237)&gt;0,D237*E237,N(F237))*(1+N(G237)),0))</f>
        <v/>
      </c>
      <c r="I237" s="16"/>
      <c r="J237" s="16"/>
      <c r="K237" s="16"/>
      <c r="L237" s="13"/>
      <c r="M237" s="10" t="str">
        <f aca="false">IF(OR(B237="",N(I237)=0),"",ROUND(H237/I237*1000,0))</f>
        <v/>
      </c>
      <c r="N237" s="12"/>
    </row>
    <row r="238" customFormat="false" ht="15" hidden="false" customHeight="false" outlineLevel="0" collapsed="false">
      <c r="A238" s="11"/>
      <c r="B238" s="12"/>
      <c r="C238" s="12"/>
      <c r="D238" s="16"/>
      <c r="E238" s="13"/>
      <c r="F238" s="13"/>
      <c r="G238" s="17"/>
      <c r="H238" s="10" t="str">
        <f aca="false">IF(B238="","",ROUND(IF(N(D238)&gt;0,D238*E238,N(F238))*(1+N(G238)),0))</f>
        <v/>
      </c>
      <c r="I238" s="16"/>
      <c r="J238" s="16"/>
      <c r="K238" s="16"/>
      <c r="L238" s="13"/>
      <c r="M238" s="10" t="str">
        <f aca="false">IF(OR(B238="",N(I238)=0),"",ROUND(H238/I238*1000,0))</f>
        <v/>
      </c>
      <c r="N238" s="12"/>
    </row>
    <row r="239" customFormat="false" ht="15" hidden="false" customHeight="false" outlineLevel="0" collapsed="false">
      <c r="A239" s="11"/>
      <c r="B239" s="12"/>
      <c r="C239" s="12"/>
      <c r="D239" s="16"/>
      <c r="E239" s="13"/>
      <c r="F239" s="13"/>
      <c r="G239" s="17"/>
      <c r="H239" s="10" t="str">
        <f aca="false">IF(B239="","",ROUND(IF(N(D239)&gt;0,D239*E239,N(F239))*(1+N(G239)),0))</f>
        <v/>
      </c>
      <c r="I239" s="16"/>
      <c r="J239" s="16"/>
      <c r="K239" s="16"/>
      <c r="L239" s="13"/>
      <c r="M239" s="10" t="str">
        <f aca="false">IF(OR(B239="",N(I239)=0),"",ROUND(H239/I239*1000,0))</f>
        <v/>
      </c>
      <c r="N239" s="12"/>
    </row>
    <row r="240" customFormat="false" ht="15" hidden="false" customHeight="false" outlineLevel="0" collapsed="false">
      <c r="A240" s="11"/>
      <c r="B240" s="12"/>
      <c r="C240" s="12"/>
      <c r="D240" s="16"/>
      <c r="E240" s="13"/>
      <c r="F240" s="13"/>
      <c r="G240" s="17"/>
      <c r="H240" s="10" t="str">
        <f aca="false">IF(B240="","",ROUND(IF(N(D240)&gt;0,D240*E240,N(F240))*(1+N(G240)),0))</f>
        <v/>
      </c>
      <c r="I240" s="16"/>
      <c r="J240" s="16"/>
      <c r="K240" s="16"/>
      <c r="L240" s="13"/>
      <c r="M240" s="10" t="str">
        <f aca="false">IF(OR(B240="",N(I240)=0),"",ROUND(H240/I240*1000,0))</f>
        <v/>
      </c>
      <c r="N240" s="12"/>
    </row>
    <row r="241" customFormat="false" ht="15" hidden="false" customHeight="false" outlineLevel="0" collapsed="false">
      <c r="A241" s="11"/>
      <c r="B241" s="12"/>
      <c r="C241" s="12"/>
      <c r="D241" s="16"/>
      <c r="E241" s="13"/>
      <c r="F241" s="13"/>
      <c r="G241" s="17"/>
      <c r="H241" s="10" t="str">
        <f aca="false">IF(B241="","",ROUND(IF(N(D241)&gt;0,D241*E241,N(F241))*(1+N(G241)),0))</f>
        <v/>
      </c>
      <c r="I241" s="16"/>
      <c r="J241" s="16"/>
      <c r="K241" s="16"/>
      <c r="L241" s="13"/>
      <c r="M241" s="10" t="str">
        <f aca="false">IF(OR(B241="",N(I241)=0),"",ROUND(H241/I241*1000,0))</f>
        <v/>
      </c>
      <c r="N241" s="12"/>
    </row>
    <row r="242" customFormat="false" ht="15" hidden="false" customHeight="false" outlineLevel="0" collapsed="false">
      <c r="A242" s="11"/>
      <c r="B242" s="12"/>
      <c r="C242" s="12"/>
      <c r="D242" s="16"/>
      <c r="E242" s="13"/>
      <c r="F242" s="13"/>
      <c r="G242" s="17"/>
      <c r="H242" s="10" t="str">
        <f aca="false">IF(B242="","",ROUND(IF(N(D242)&gt;0,D242*E242,N(F242))*(1+N(G242)),0))</f>
        <v/>
      </c>
      <c r="I242" s="16"/>
      <c r="J242" s="16"/>
      <c r="K242" s="16"/>
      <c r="L242" s="13"/>
      <c r="M242" s="10" t="str">
        <f aca="false">IF(OR(B242="",N(I242)=0),"",ROUND(H242/I242*1000,0))</f>
        <v/>
      </c>
      <c r="N242" s="12"/>
    </row>
    <row r="243" customFormat="false" ht="15" hidden="false" customHeight="false" outlineLevel="0" collapsed="false">
      <c r="A243" s="11"/>
      <c r="B243" s="12"/>
      <c r="C243" s="12"/>
      <c r="D243" s="16"/>
      <c r="E243" s="13"/>
      <c r="F243" s="13"/>
      <c r="G243" s="17"/>
      <c r="H243" s="10" t="str">
        <f aca="false">IF(B243="","",ROUND(IF(N(D243)&gt;0,D243*E243,N(F243))*(1+N(G243)),0))</f>
        <v/>
      </c>
      <c r="I243" s="16"/>
      <c r="J243" s="16"/>
      <c r="K243" s="16"/>
      <c r="L243" s="13"/>
      <c r="M243" s="10" t="str">
        <f aca="false">IF(OR(B243="",N(I243)=0),"",ROUND(H243/I243*1000,0))</f>
        <v/>
      </c>
      <c r="N243" s="12"/>
    </row>
    <row r="244" customFormat="false" ht="15" hidden="false" customHeight="false" outlineLevel="0" collapsed="false">
      <c r="A244" s="11"/>
      <c r="B244" s="12"/>
      <c r="C244" s="12"/>
      <c r="D244" s="16"/>
      <c r="E244" s="13"/>
      <c r="F244" s="13"/>
      <c r="G244" s="17"/>
      <c r="H244" s="10" t="str">
        <f aca="false">IF(B244="","",ROUND(IF(N(D244)&gt;0,D244*E244,N(F244))*(1+N(G244)),0))</f>
        <v/>
      </c>
      <c r="I244" s="16"/>
      <c r="J244" s="16"/>
      <c r="K244" s="16"/>
      <c r="L244" s="13"/>
      <c r="M244" s="10" t="str">
        <f aca="false">IF(OR(B244="",N(I244)=0),"",ROUND(H244/I244*1000,0))</f>
        <v/>
      </c>
      <c r="N244" s="12"/>
    </row>
    <row r="245" customFormat="false" ht="15" hidden="false" customHeight="false" outlineLevel="0" collapsed="false">
      <c r="A245" s="11"/>
      <c r="B245" s="12"/>
      <c r="C245" s="12"/>
      <c r="D245" s="16"/>
      <c r="E245" s="13"/>
      <c r="F245" s="13"/>
      <c r="G245" s="17"/>
      <c r="H245" s="10" t="str">
        <f aca="false">IF(B245="","",ROUND(IF(N(D245)&gt;0,D245*E245,N(F245))*(1+N(G245)),0))</f>
        <v/>
      </c>
      <c r="I245" s="16"/>
      <c r="J245" s="16"/>
      <c r="K245" s="16"/>
      <c r="L245" s="13"/>
      <c r="M245" s="10" t="str">
        <f aca="false">IF(OR(B245="",N(I245)=0),"",ROUND(H245/I245*1000,0))</f>
        <v/>
      </c>
      <c r="N245" s="12"/>
    </row>
    <row r="246" customFormat="false" ht="15" hidden="false" customHeight="false" outlineLevel="0" collapsed="false">
      <c r="A246" s="11"/>
      <c r="B246" s="12"/>
      <c r="C246" s="12"/>
      <c r="D246" s="16"/>
      <c r="E246" s="13"/>
      <c r="F246" s="13"/>
      <c r="G246" s="17"/>
      <c r="H246" s="10" t="str">
        <f aca="false">IF(B246="","",ROUND(IF(N(D246)&gt;0,D246*E246,N(F246))*(1+N(G246)),0))</f>
        <v/>
      </c>
      <c r="I246" s="16"/>
      <c r="J246" s="16"/>
      <c r="K246" s="16"/>
      <c r="L246" s="13"/>
      <c r="M246" s="10" t="str">
        <f aca="false">IF(OR(B246="",N(I246)=0),"",ROUND(H246/I246*1000,0))</f>
        <v/>
      </c>
      <c r="N246" s="12"/>
    </row>
    <row r="247" customFormat="false" ht="15" hidden="false" customHeight="false" outlineLevel="0" collapsed="false">
      <c r="A247" s="11"/>
      <c r="B247" s="12"/>
      <c r="C247" s="12"/>
      <c r="D247" s="16"/>
      <c r="E247" s="13"/>
      <c r="F247" s="13"/>
      <c r="G247" s="17"/>
      <c r="H247" s="10" t="str">
        <f aca="false">IF(B247="","",ROUND(IF(N(D247)&gt;0,D247*E247,N(F247))*(1+N(G247)),0))</f>
        <v/>
      </c>
      <c r="I247" s="16"/>
      <c r="J247" s="16"/>
      <c r="K247" s="16"/>
      <c r="L247" s="13"/>
      <c r="M247" s="10" t="str">
        <f aca="false">IF(OR(B247="",N(I247)=0),"",ROUND(H247/I247*1000,0))</f>
        <v/>
      </c>
      <c r="N247" s="12"/>
    </row>
    <row r="248" customFormat="false" ht="15" hidden="false" customHeight="false" outlineLevel="0" collapsed="false">
      <c r="A248" s="11"/>
      <c r="B248" s="12"/>
      <c r="C248" s="12"/>
      <c r="D248" s="16"/>
      <c r="E248" s="13"/>
      <c r="F248" s="13"/>
      <c r="G248" s="17"/>
      <c r="H248" s="10" t="str">
        <f aca="false">IF(B248="","",ROUND(IF(N(D248)&gt;0,D248*E248,N(F248))*(1+N(G248)),0))</f>
        <v/>
      </c>
      <c r="I248" s="16"/>
      <c r="J248" s="16"/>
      <c r="K248" s="16"/>
      <c r="L248" s="13"/>
      <c r="M248" s="10" t="str">
        <f aca="false">IF(OR(B248="",N(I248)=0),"",ROUND(H248/I248*1000,0))</f>
        <v/>
      </c>
      <c r="N248" s="12"/>
    </row>
    <row r="249" customFormat="false" ht="15" hidden="false" customHeight="false" outlineLevel="0" collapsed="false">
      <c r="A249" s="11"/>
      <c r="B249" s="12"/>
      <c r="C249" s="12"/>
      <c r="D249" s="16"/>
      <c r="E249" s="13"/>
      <c r="F249" s="13"/>
      <c r="G249" s="17"/>
      <c r="H249" s="10" t="str">
        <f aca="false">IF(B249="","",ROUND(IF(N(D249)&gt;0,D249*E249,N(F249))*(1+N(G249)),0))</f>
        <v/>
      </c>
      <c r="I249" s="16"/>
      <c r="J249" s="16"/>
      <c r="K249" s="16"/>
      <c r="L249" s="13"/>
      <c r="M249" s="10" t="str">
        <f aca="false">IF(OR(B249="",N(I249)=0),"",ROUND(H249/I249*1000,0))</f>
        <v/>
      </c>
      <c r="N249" s="12"/>
    </row>
    <row r="250" customFormat="false" ht="15" hidden="false" customHeight="false" outlineLevel="0" collapsed="false">
      <c r="A250" s="11"/>
      <c r="B250" s="12"/>
      <c r="C250" s="12"/>
      <c r="D250" s="16"/>
      <c r="E250" s="13"/>
      <c r="F250" s="13"/>
      <c r="G250" s="17"/>
      <c r="H250" s="10" t="str">
        <f aca="false">IF(B250="","",ROUND(IF(N(D250)&gt;0,D250*E250,N(F250))*(1+N(G250)),0))</f>
        <v/>
      </c>
      <c r="I250" s="16"/>
      <c r="J250" s="16"/>
      <c r="K250" s="16"/>
      <c r="L250" s="13"/>
      <c r="M250" s="10" t="str">
        <f aca="false">IF(OR(B250="",N(I250)=0),"",ROUND(H250/I250*1000,0))</f>
        <v/>
      </c>
      <c r="N250" s="12"/>
    </row>
    <row r="251" customFormat="false" ht="15" hidden="false" customHeight="false" outlineLevel="0" collapsed="false">
      <c r="A251" s="11"/>
      <c r="B251" s="12"/>
      <c r="C251" s="12"/>
      <c r="D251" s="16"/>
      <c r="E251" s="13"/>
      <c r="F251" s="13"/>
      <c r="G251" s="17"/>
      <c r="H251" s="10" t="str">
        <f aca="false">IF(B251="","",ROUND(IF(N(D251)&gt;0,D251*E251,N(F251))*(1+N(G251)),0))</f>
        <v/>
      </c>
      <c r="I251" s="16"/>
      <c r="J251" s="16"/>
      <c r="K251" s="16"/>
      <c r="L251" s="13"/>
      <c r="M251" s="10" t="str">
        <f aca="false">IF(OR(B251="",N(I251)=0),"",ROUND(H251/I251*1000,0))</f>
        <v/>
      </c>
      <c r="N251" s="12"/>
    </row>
    <row r="252" customFormat="false" ht="15" hidden="false" customHeight="false" outlineLevel="0" collapsed="false">
      <c r="A252" s="11"/>
      <c r="B252" s="12"/>
      <c r="C252" s="12"/>
      <c r="D252" s="16"/>
      <c r="E252" s="13"/>
      <c r="F252" s="13"/>
      <c r="G252" s="17"/>
      <c r="H252" s="10" t="str">
        <f aca="false">IF(B252="","",ROUND(IF(N(D252)&gt;0,D252*E252,N(F252))*(1+N(G252)),0))</f>
        <v/>
      </c>
      <c r="I252" s="16"/>
      <c r="J252" s="16"/>
      <c r="K252" s="16"/>
      <c r="L252" s="13"/>
      <c r="M252" s="10" t="str">
        <f aca="false">IF(OR(B252="",N(I252)=0),"",ROUND(H252/I252*1000,0))</f>
        <v/>
      </c>
      <c r="N252" s="12"/>
    </row>
    <row r="253" customFormat="false" ht="15" hidden="false" customHeight="false" outlineLevel="0" collapsed="false">
      <c r="A253" s="11"/>
      <c r="B253" s="12"/>
      <c r="C253" s="12"/>
      <c r="D253" s="16"/>
      <c r="E253" s="13"/>
      <c r="F253" s="13"/>
      <c r="G253" s="17"/>
      <c r="H253" s="10" t="str">
        <f aca="false">IF(B253="","",ROUND(IF(N(D253)&gt;0,D253*E253,N(F253))*(1+N(G253)),0))</f>
        <v/>
      </c>
      <c r="I253" s="16"/>
      <c r="J253" s="16"/>
      <c r="K253" s="16"/>
      <c r="L253" s="13"/>
      <c r="M253" s="10" t="str">
        <f aca="false">IF(OR(B253="",N(I253)=0),"",ROUND(H253/I253*1000,0))</f>
        <v/>
      </c>
      <c r="N253" s="12"/>
    </row>
    <row r="254" customFormat="false" ht="15" hidden="false" customHeight="false" outlineLevel="0" collapsed="false">
      <c r="A254" s="11"/>
      <c r="B254" s="12"/>
      <c r="C254" s="12"/>
      <c r="D254" s="16"/>
      <c r="E254" s="13"/>
      <c r="F254" s="13"/>
      <c r="G254" s="17"/>
      <c r="H254" s="10" t="str">
        <f aca="false">IF(B254="","",ROUND(IF(N(D254)&gt;0,D254*E254,N(F254))*(1+N(G254)),0))</f>
        <v/>
      </c>
      <c r="I254" s="16"/>
      <c r="J254" s="16"/>
      <c r="K254" s="16"/>
      <c r="L254" s="13"/>
      <c r="M254" s="10" t="str">
        <f aca="false">IF(OR(B254="",N(I254)=0),"",ROUND(H254/I254*1000,0))</f>
        <v/>
      </c>
      <c r="N254" s="12"/>
    </row>
    <row r="255" customFormat="false" ht="15" hidden="false" customHeight="false" outlineLevel="0" collapsed="false">
      <c r="A255" s="11"/>
      <c r="B255" s="12"/>
      <c r="C255" s="12"/>
      <c r="D255" s="16"/>
      <c r="E255" s="13"/>
      <c r="F255" s="13"/>
      <c r="G255" s="17"/>
      <c r="H255" s="10" t="str">
        <f aca="false">IF(B255="","",ROUND(IF(N(D255)&gt;0,D255*E255,N(F255))*(1+N(G255)),0))</f>
        <v/>
      </c>
      <c r="I255" s="16"/>
      <c r="J255" s="16"/>
      <c r="K255" s="16"/>
      <c r="L255" s="13"/>
      <c r="M255" s="10" t="str">
        <f aca="false">IF(OR(B255="",N(I255)=0),"",ROUND(H255/I255*1000,0))</f>
        <v/>
      </c>
      <c r="N255" s="12"/>
    </row>
    <row r="256" customFormat="false" ht="15" hidden="false" customHeight="false" outlineLevel="0" collapsed="false">
      <c r="A256" s="11"/>
      <c r="B256" s="12"/>
      <c r="C256" s="12"/>
      <c r="D256" s="16"/>
      <c r="E256" s="13"/>
      <c r="F256" s="13"/>
      <c r="G256" s="17"/>
      <c r="H256" s="10" t="str">
        <f aca="false">IF(B256="","",ROUND(IF(N(D256)&gt;0,D256*E256,N(F256))*(1+N(G256)),0))</f>
        <v/>
      </c>
      <c r="I256" s="16"/>
      <c r="J256" s="16"/>
      <c r="K256" s="16"/>
      <c r="L256" s="13"/>
      <c r="M256" s="10" t="str">
        <f aca="false">IF(OR(B256="",N(I256)=0),"",ROUND(H256/I256*1000,0))</f>
        <v/>
      </c>
      <c r="N256" s="12"/>
    </row>
    <row r="257" customFormat="false" ht="15" hidden="false" customHeight="false" outlineLevel="0" collapsed="false">
      <c r="A257" s="11"/>
      <c r="B257" s="12"/>
      <c r="C257" s="12"/>
      <c r="D257" s="16"/>
      <c r="E257" s="13"/>
      <c r="F257" s="13"/>
      <c r="G257" s="17"/>
      <c r="H257" s="10" t="str">
        <f aca="false">IF(B257="","",ROUND(IF(N(D257)&gt;0,D257*E257,N(F257))*(1+N(G257)),0))</f>
        <v/>
      </c>
      <c r="I257" s="16"/>
      <c r="J257" s="16"/>
      <c r="K257" s="16"/>
      <c r="L257" s="13"/>
      <c r="M257" s="10" t="str">
        <f aca="false">IF(OR(B257="",N(I257)=0),"",ROUND(H257/I257*1000,0))</f>
        <v/>
      </c>
      <c r="N257" s="12"/>
    </row>
    <row r="258" customFormat="false" ht="15" hidden="false" customHeight="false" outlineLevel="0" collapsed="false">
      <c r="A258" s="11"/>
      <c r="B258" s="12"/>
      <c r="C258" s="12"/>
      <c r="D258" s="16"/>
      <c r="E258" s="13"/>
      <c r="F258" s="13"/>
      <c r="G258" s="17"/>
      <c r="H258" s="10" t="str">
        <f aca="false">IF(B258="","",ROUND(IF(N(D258)&gt;0,D258*E258,N(F258))*(1+N(G258)),0))</f>
        <v/>
      </c>
      <c r="I258" s="16"/>
      <c r="J258" s="16"/>
      <c r="K258" s="16"/>
      <c r="L258" s="13"/>
      <c r="M258" s="10" t="str">
        <f aca="false">IF(OR(B258="",N(I258)=0),"",ROUND(H258/I258*1000,0))</f>
        <v/>
      </c>
      <c r="N258" s="12"/>
    </row>
    <row r="259" customFormat="false" ht="15" hidden="false" customHeight="false" outlineLevel="0" collapsed="false">
      <c r="A259" s="11"/>
      <c r="B259" s="12"/>
      <c r="C259" s="12"/>
      <c r="D259" s="16"/>
      <c r="E259" s="13"/>
      <c r="F259" s="13"/>
      <c r="G259" s="17"/>
      <c r="H259" s="10" t="str">
        <f aca="false">IF(B259="","",ROUND(IF(N(D259)&gt;0,D259*E259,N(F259))*(1+N(G259)),0))</f>
        <v/>
      </c>
      <c r="I259" s="16"/>
      <c r="J259" s="16"/>
      <c r="K259" s="16"/>
      <c r="L259" s="13"/>
      <c r="M259" s="10" t="str">
        <f aca="false">IF(OR(B259="",N(I259)=0),"",ROUND(H259/I259*1000,0))</f>
        <v/>
      </c>
      <c r="N259" s="12"/>
    </row>
    <row r="260" customFormat="false" ht="15" hidden="false" customHeight="false" outlineLevel="0" collapsed="false">
      <c r="A260" s="11"/>
      <c r="B260" s="12"/>
      <c r="C260" s="12"/>
      <c r="D260" s="16"/>
      <c r="E260" s="13"/>
      <c r="F260" s="13"/>
      <c r="G260" s="17"/>
      <c r="H260" s="10" t="str">
        <f aca="false">IF(B260="","",ROUND(IF(N(D260)&gt;0,D260*E260,N(F260))*(1+N(G260)),0))</f>
        <v/>
      </c>
      <c r="I260" s="16"/>
      <c r="J260" s="16"/>
      <c r="K260" s="16"/>
      <c r="L260" s="13"/>
      <c r="M260" s="10" t="str">
        <f aca="false">IF(OR(B260="",N(I260)=0),"",ROUND(H260/I260*1000,0))</f>
        <v/>
      </c>
      <c r="N260" s="12"/>
    </row>
    <row r="261" customFormat="false" ht="15" hidden="false" customHeight="false" outlineLevel="0" collapsed="false">
      <c r="A261" s="11"/>
      <c r="B261" s="12"/>
      <c r="C261" s="12"/>
      <c r="D261" s="16"/>
      <c r="E261" s="13"/>
      <c r="F261" s="13"/>
      <c r="G261" s="17"/>
      <c r="H261" s="10" t="str">
        <f aca="false">IF(B261="","",ROUND(IF(N(D261)&gt;0,D261*E261,N(F261))*(1+N(G261)),0))</f>
        <v/>
      </c>
      <c r="I261" s="16"/>
      <c r="J261" s="16"/>
      <c r="K261" s="16"/>
      <c r="L261" s="13"/>
      <c r="M261" s="10" t="str">
        <f aca="false">IF(OR(B261="",N(I261)=0),"",ROUND(H261/I261*1000,0))</f>
        <v/>
      </c>
      <c r="N261" s="12"/>
    </row>
    <row r="262" customFormat="false" ht="15" hidden="false" customHeight="false" outlineLevel="0" collapsed="false">
      <c r="A262" s="11"/>
      <c r="B262" s="12"/>
      <c r="C262" s="12"/>
      <c r="D262" s="16"/>
      <c r="E262" s="13"/>
      <c r="F262" s="13"/>
      <c r="G262" s="17"/>
      <c r="H262" s="10" t="str">
        <f aca="false">IF(B262="","",ROUND(IF(N(D262)&gt;0,D262*E262,N(F262))*(1+N(G262)),0))</f>
        <v/>
      </c>
      <c r="I262" s="16"/>
      <c r="J262" s="16"/>
      <c r="K262" s="16"/>
      <c r="L262" s="13"/>
      <c r="M262" s="10" t="str">
        <f aca="false">IF(OR(B262="",N(I262)=0),"",ROUND(H262/I262*1000,0))</f>
        <v/>
      </c>
      <c r="N262" s="12"/>
    </row>
    <row r="263" customFormat="false" ht="15" hidden="false" customHeight="false" outlineLevel="0" collapsed="false">
      <c r="A263" s="11"/>
      <c r="B263" s="12"/>
      <c r="C263" s="12"/>
      <c r="D263" s="16"/>
      <c r="E263" s="13"/>
      <c r="F263" s="13"/>
      <c r="G263" s="17"/>
      <c r="H263" s="10" t="str">
        <f aca="false">IF(B263="","",ROUND(IF(N(D263)&gt;0,D263*E263,N(F263))*(1+N(G263)),0))</f>
        <v/>
      </c>
      <c r="I263" s="16"/>
      <c r="J263" s="16"/>
      <c r="K263" s="16"/>
      <c r="L263" s="13"/>
      <c r="M263" s="10" t="str">
        <f aca="false">IF(OR(B263="",N(I263)=0),"",ROUND(H263/I263*1000,0))</f>
        <v/>
      </c>
      <c r="N263" s="12"/>
    </row>
    <row r="264" customFormat="false" ht="15" hidden="false" customHeight="false" outlineLevel="0" collapsed="false">
      <c r="A264" s="11"/>
      <c r="B264" s="12"/>
      <c r="C264" s="12"/>
      <c r="D264" s="16"/>
      <c r="E264" s="13"/>
      <c r="F264" s="13"/>
      <c r="G264" s="17"/>
      <c r="H264" s="10" t="str">
        <f aca="false">IF(B264="","",ROUND(IF(N(D264)&gt;0,D264*E264,N(F264))*(1+N(G264)),0))</f>
        <v/>
      </c>
      <c r="I264" s="16"/>
      <c r="J264" s="16"/>
      <c r="K264" s="16"/>
      <c r="L264" s="13"/>
      <c r="M264" s="10" t="str">
        <f aca="false">IF(OR(B264="",N(I264)=0),"",ROUND(H264/I264*1000,0))</f>
        <v/>
      </c>
      <c r="N264" s="12"/>
    </row>
    <row r="265" customFormat="false" ht="15" hidden="false" customHeight="false" outlineLevel="0" collapsed="false">
      <c r="A265" s="11"/>
      <c r="B265" s="12"/>
      <c r="C265" s="12"/>
      <c r="D265" s="16"/>
      <c r="E265" s="13"/>
      <c r="F265" s="13"/>
      <c r="G265" s="17"/>
      <c r="H265" s="10" t="str">
        <f aca="false">IF(B265="","",ROUND(IF(N(D265)&gt;0,D265*E265,N(F265))*(1+N(G265)),0))</f>
        <v/>
      </c>
      <c r="I265" s="16"/>
      <c r="J265" s="16"/>
      <c r="K265" s="16"/>
      <c r="L265" s="13"/>
      <c r="M265" s="10" t="str">
        <f aca="false">IF(OR(B265="",N(I265)=0),"",ROUND(H265/I265*1000,0))</f>
        <v/>
      </c>
      <c r="N265" s="12"/>
    </row>
    <row r="266" customFormat="false" ht="15" hidden="false" customHeight="false" outlineLevel="0" collapsed="false">
      <c r="A266" s="11"/>
      <c r="B266" s="12"/>
      <c r="C266" s="12"/>
      <c r="D266" s="16"/>
      <c r="E266" s="13"/>
      <c r="F266" s="13"/>
      <c r="G266" s="17"/>
      <c r="H266" s="10" t="str">
        <f aca="false">IF(B266="","",ROUND(IF(N(D266)&gt;0,D266*E266,N(F266))*(1+N(G266)),0))</f>
        <v/>
      </c>
      <c r="I266" s="16"/>
      <c r="J266" s="16"/>
      <c r="K266" s="16"/>
      <c r="L266" s="13"/>
      <c r="M266" s="10" t="str">
        <f aca="false">IF(OR(B266="",N(I266)=0),"",ROUND(H266/I266*1000,0))</f>
        <v/>
      </c>
      <c r="N266" s="12"/>
    </row>
    <row r="267" customFormat="false" ht="15" hidden="false" customHeight="false" outlineLevel="0" collapsed="false">
      <c r="A267" s="11"/>
      <c r="B267" s="12"/>
      <c r="C267" s="12"/>
      <c r="D267" s="16"/>
      <c r="E267" s="13"/>
      <c r="F267" s="13"/>
      <c r="G267" s="17"/>
      <c r="H267" s="10" t="str">
        <f aca="false">IF(B267="","",ROUND(IF(N(D267)&gt;0,D267*E267,N(F267))*(1+N(G267)),0))</f>
        <v/>
      </c>
      <c r="I267" s="16"/>
      <c r="J267" s="16"/>
      <c r="K267" s="16"/>
      <c r="L267" s="13"/>
      <c r="M267" s="10" t="str">
        <f aca="false">IF(OR(B267="",N(I267)=0),"",ROUND(H267/I267*1000,0))</f>
        <v/>
      </c>
      <c r="N267" s="12"/>
    </row>
    <row r="268" customFormat="false" ht="15" hidden="false" customHeight="false" outlineLevel="0" collapsed="false">
      <c r="A268" s="11"/>
      <c r="B268" s="12"/>
      <c r="C268" s="12"/>
      <c r="D268" s="16"/>
      <c r="E268" s="13"/>
      <c r="F268" s="13"/>
      <c r="G268" s="17"/>
      <c r="H268" s="10" t="str">
        <f aca="false">IF(B268="","",ROUND(IF(N(D268)&gt;0,D268*E268,N(F268))*(1+N(G268)),0))</f>
        <v/>
      </c>
      <c r="I268" s="16"/>
      <c r="J268" s="16"/>
      <c r="K268" s="16"/>
      <c r="L268" s="13"/>
      <c r="M268" s="10" t="str">
        <f aca="false">IF(OR(B268="",N(I268)=0),"",ROUND(H268/I268*1000,0))</f>
        <v/>
      </c>
      <c r="N268" s="12"/>
    </row>
    <row r="269" customFormat="false" ht="15" hidden="false" customHeight="false" outlineLevel="0" collapsed="false">
      <c r="A269" s="11"/>
      <c r="B269" s="12"/>
      <c r="C269" s="12"/>
      <c r="D269" s="16"/>
      <c r="E269" s="13"/>
      <c r="F269" s="13"/>
      <c r="G269" s="17"/>
      <c r="H269" s="10" t="str">
        <f aca="false">IF(B269="","",ROUND(IF(N(D269)&gt;0,D269*E269,N(F269))*(1+N(G269)),0))</f>
        <v/>
      </c>
      <c r="I269" s="16"/>
      <c r="J269" s="16"/>
      <c r="K269" s="16"/>
      <c r="L269" s="13"/>
      <c r="M269" s="10" t="str">
        <f aca="false">IF(OR(B269="",N(I269)=0),"",ROUND(H269/I269*1000,0))</f>
        <v/>
      </c>
      <c r="N269" s="12"/>
    </row>
    <row r="270" customFormat="false" ht="15" hidden="false" customHeight="false" outlineLevel="0" collapsed="false">
      <c r="A270" s="11"/>
      <c r="B270" s="12"/>
      <c r="C270" s="12"/>
      <c r="D270" s="16"/>
      <c r="E270" s="13"/>
      <c r="F270" s="13"/>
      <c r="G270" s="17"/>
      <c r="H270" s="10" t="str">
        <f aca="false">IF(B270="","",ROUND(IF(N(D270)&gt;0,D270*E270,N(F270))*(1+N(G270)),0))</f>
        <v/>
      </c>
      <c r="I270" s="16"/>
      <c r="J270" s="16"/>
      <c r="K270" s="16"/>
      <c r="L270" s="13"/>
      <c r="M270" s="10" t="str">
        <f aca="false">IF(OR(B270="",N(I270)=0),"",ROUND(H270/I270*1000,0))</f>
        <v/>
      </c>
      <c r="N270" s="12"/>
    </row>
    <row r="271" customFormat="false" ht="15" hidden="false" customHeight="false" outlineLevel="0" collapsed="false">
      <c r="A271" s="11"/>
      <c r="B271" s="12"/>
      <c r="C271" s="12"/>
      <c r="D271" s="16"/>
      <c r="E271" s="13"/>
      <c r="F271" s="13"/>
      <c r="G271" s="17"/>
      <c r="H271" s="10" t="str">
        <f aca="false">IF(B271="","",ROUND(IF(N(D271)&gt;0,D271*E271,N(F271))*(1+N(G271)),0))</f>
        <v/>
      </c>
      <c r="I271" s="16"/>
      <c r="J271" s="16"/>
      <c r="K271" s="16"/>
      <c r="L271" s="13"/>
      <c r="M271" s="10" t="str">
        <f aca="false">IF(OR(B271="",N(I271)=0),"",ROUND(H271/I271*1000,0))</f>
        <v/>
      </c>
      <c r="N271" s="12"/>
    </row>
    <row r="272" customFormat="false" ht="15" hidden="false" customHeight="false" outlineLevel="0" collapsed="false">
      <c r="A272" s="11"/>
      <c r="B272" s="12"/>
      <c r="C272" s="12"/>
      <c r="D272" s="16"/>
      <c r="E272" s="13"/>
      <c r="F272" s="13"/>
      <c r="G272" s="17"/>
      <c r="H272" s="10" t="str">
        <f aca="false">IF(B272="","",ROUND(IF(N(D272)&gt;0,D272*E272,N(F272))*(1+N(G272)),0))</f>
        <v/>
      </c>
      <c r="I272" s="16"/>
      <c r="J272" s="16"/>
      <c r="K272" s="16"/>
      <c r="L272" s="13"/>
      <c r="M272" s="10" t="str">
        <f aca="false">IF(OR(B272="",N(I272)=0),"",ROUND(H272/I272*1000,0))</f>
        <v/>
      </c>
      <c r="N272" s="12"/>
    </row>
    <row r="273" customFormat="false" ht="15" hidden="false" customHeight="false" outlineLevel="0" collapsed="false">
      <c r="A273" s="11"/>
      <c r="B273" s="12"/>
      <c r="C273" s="12"/>
      <c r="D273" s="16"/>
      <c r="E273" s="13"/>
      <c r="F273" s="13"/>
      <c r="G273" s="17"/>
      <c r="H273" s="10" t="str">
        <f aca="false">IF(B273="","",ROUND(IF(N(D273)&gt;0,D273*E273,N(F273))*(1+N(G273)),0))</f>
        <v/>
      </c>
      <c r="I273" s="16"/>
      <c r="J273" s="16"/>
      <c r="K273" s="16"/>
      <c r="L273" s="13"/>
      <c r="M273" s="10" t="str">
        <f aca="false">IF(OR(B273="",N(I273)=0),"",ROUND(H273/I273*1000,0))</f>
        <v/>
      </c>
      <c r="N273" s="12"/>
    </row>
    <row r="274" customFormat="false" ht="15" hidden="false" customHeight="false" outlineLevel="0" collapsed="false">
      <c r="A274" s="11"/>
      <c r="B274" s="12"/>
      <c r="C274" s="12"/>
      <c r="D274" s="16"/>
      <c r="E274" s="13"/>
      <c r="F274" s="13"/>
      <c r="G274" s="17"/>
      <c r="H274" s="10" t="str">
        <f aca="false">IF(B274="","",ROUND(IF(N(D274)&gt;0,D274*E274,N(F274))*(1+N(G274)),0))</f>
        <v/>
      </c>
      <c r="I274" s="16"/>
      <c r="J274" s="16"/>
      <c r="K274" s="16"/>
      <c r="L274" s="13"/>
      <c r="M274" s="10" t="str">
        <f aca="false">IF(OR(B274="",N(I274)=0),"",ROUND(H274/I274*1000,0))</f>
        <v/>
      </c>
      <c r="N274" s="12"/>
    </row>
    <row r="275" customFormat="false" ht="15" hidden="false" customHeight="false" outlineLevel="0" collapsed="false">
      <c r="A275" s="11"/>
      <c r="B275" s="12"/>
      <c r="C275" s="12"/>
      <c r="D275" s="16"/>
      <c r="E275" s="13"/>
      <c r="F275" s="13"/>
      <c r="G275" s="17"/>
      <c r="H275" s="10" t="str">
        <f aca="false">IF(B275="","",ROUND(IF(N(D275)&gt;0,D275*E275,N(F275))*(1+N(G275)),0))</f>
        <v/>
      </c>
      <c r="I275" s="16"/>
      <c r="J275" s="16"/>
      <c r="K275" s="16"/>
      <c r="L275" s="13"/>
      <c r="M275" s="10" t="str">
        <f aca="false">IF(OR(B275="",N(I275)=0),"",ROUND(H275/I275*1000,0))</f>
        <v/>
      </c>
      <c r="N275" s="12"/>
    </row>
    <row r="276" customFormat="false" ht="15" hidden="false" customHeight="false" outlineLevel="0" collapsed="false">
      <c r="A276" s="11"/>
      <c r="B276" s="12"/>
      <c r="C276" s="12"/>
      <c r="D276" s="16"/>
      <c r="E276" s="13"/>
      <c r="F276" s="13"/>
      <c r="G276" s="17"/>
      <c r="H276" s="10" t="str">
        <f aca="false">IF(B276="","",ROUND(IF(N(D276)&gt;0,D276*E276,N(F276))*(1+N(G276)),0))</f>
        <v/>
      </c>
      <c r="I276" s="16"/>
      <c r="J276" s="16"/>
      <c r="K276" s="16"/>
      <c r="L276" s="13"/>
      <c r="M276" s="10" t="str">
        <f aca="false">IF(OR(B276="",N(I276)=0),"",ROUND(H276/I276*1000,0))</f>
        <v/>
      </c>
      <c r="N276" s="12"/>
    </row>
    <row r="277" customFormat="false" ht="15" hidden="false" customHeight="false" outlineLevel="0" collapsed="false">
      <c r="A277" s="11"/>
      <c r="B277" s="12"/>
      <c r="C277" s="12"/>
      <c r="D277" s="16"/>
      <c r="E277" s="13"/>
      <c r="F277" s="13"/>
      <c r="G277" s="17"/>
      <c r="H277" s="10" t="str">
        <f aca="false">IF(B277="","",ROUND(IF(N(D277)&gt;0,D277*E277,N(F277))*(1+N(G277)),0))</f>
        <v/>
      </c>
      <c r="I277" s="16"/>
      <c r="J277" s="16"/>
      <c r="K277" s="16"/>
      <c r="L277" s="13"/>
      <c r="M277" s="10" t="str">
        <f aca="false">IF(OR(B277="",N(I277)=0),"",ROUND(H277/I277*1000,0))</f>
        <v/>
      </c>
      <c r="N277" s="12"/>
    </row>
    <row r="278" customFormat="false" ht="15" hidden="false" customHeight="false" outlineLevel="0" collapsed="false">
      <c r="A278" s="11"/>
      <c r="B278" s="12"/>
      <c r="C278" s="12"/>
      <c r="D278" s="16"/>
      <c r="E278" s="13"/>
      <c r="F278" s="13"/>
      <c r="G278" s="17"/>
      <c r="H278" s="10" t="str">
        <f aca="false">IF(B278="","",ROUND(IF(N(D278)&gt;0,D278*E278,N(F278))*(1+N(G278)),0))</f>
        <v/>
      </c>
      <c r="I278" s="16"/>
      <c r="J278" s="16"/>
      <c r="K278" s="16"/>
      <c r="L278" s="13"/>
      <c r="M278" s="10" t="str">
        <f aca="false">IF(OR(B278="",N(I278)=0),"",ROUND(H278/I278*1000,0))</f>
        <v/>
      </c>
      <c r="N278" s="12"/>
    </row>
    <row r="279" customFormat="false" ht="15" hidden="false" customHeight="false" outlineLevel="0" collapsed="false">
      <c r="A279" s="11"/>
      <c r="B279" s="12"/>
      <c r="C279" s="12"/>
      <c r="D279" s="16"/>
      <c r="E279" s="13"/>
      <c r="F279" s="13"/>
      <c r="G279" s="17"/>
      <c r="H279" s="10" t="str">
        <f aca="false">IF(B279="","",ROUND(IF(N(D279)&gt;0,D279*E279,N(F279))*(1+N(G279)),0))</f>
        <v/>
      </c>
      <c r="I279" s="16"/>
      <c r="J279" s="16"/>
      <c r="K279" s="16"/>
      <c r="L279" s="13"/>
      <c r="M279" s="10" t="str">
        <f aca="false">IF(OR(B279="",N(I279)=0),"",ROUND(H279/I279*1000,0))</f>
        <v/>
      </c>
      <c r="N279" s="12"/>
    </row>
    <row r="280" customFormat="false" ht="15" hidden="false" customHeight="false" outlineLevel="0" collapsed="false">
      <c r="A280" s="11"/>
      <c r="B280" s="12"/>
      <c r="C280" s="12"/>
      <c r="D280" s="16"/>
      <c r="E280" s="13"/>
      <c r="F280" s="13"/>
      <c r="G280" s="17"/>
      <c r="H280" s="10" t="str">
        <f aca="false">IF(B280="","",ROUND(IF(N(D280)&gt;0,D280*E280,N(F280))*(1+N(G280)),0))</f>
        <v/>
      </c>
      <c r="I280" s="16"/>
      <c r="J280" s="16"/>
      <c r="K280" s="16"/>
      <c r="L280" s="13"/>
      <c r="M280" s="10" t="str">
        <f aca="false">IF(OR(B280="",N(I280)=0),"",ROUND(H280/I280*1000,0))</f>
        <v/>
      </c>
      <c r="N280" s="12"/>
    </row>
    <row r="281" customFormat="false" ht="15" hidden="false" customHeight="false" outlineLevel="0" collapsed="false">
      <c r="A281" s="11"/>
      <c r="B281" s="12"/>
      <c r="C281" s="12"/>
      <c r="D281" s="16"/>
      <c r="E281" s="13"/>
      <c r="F281" s="13"/>
      <c r="G281" s="17"/>
      <c r="H281" s="10" t="str">
        <f aca="false">IF(B281="","",ROUND(IF(N(D281)&gt;0,D281*E281,N(F281))*(1+N(G281)),0))</f>
        <v/>
      </c>
      <c r="I281" s="16"/>
      <c r="J281" s="16"/>
      <c r="K281" s="16"/>
      <c r="L281" s="13"/>
      <c r="M281" s="10" t="str">
        <f aca="false">IF(OR(B281="",N(I281)=0),"",ROUND(H281/I281*1000,0))</f>
        <v/>
      </c>
      <c r="N281" s="12"/>
    </row>
    <row r="282" customFormat="false" ht="15" hidden="false" customHeight="false" outlineLevel="0" collapsed="false">
      <c r="A282" s="11"/>
      <c r="B282" s="12"/>
      <c r="C282" s="12"/>
      <c r="D282" s="16"/>
      <c r="E282" s="13"/>
      <c r="F282" s="13"/>
      <c r="G282" s="17"/>
      <c r="H282" s="10" t="str">
        <f aca="false">IF(B282="","",ROUND(IF(N(D282)&gt;0,D282*E282,N(F282))*(1+N(G282)),0))</f>
        <v/>
      </c>
      <c r="I282" s="16"/>
      <c r="J282" s="16"/>
      <c r="K282" s="16"/>
      <c r="L282" s="13"/>
      <c r="M282" s="10" t="str">
        <f aca="false">IF(OR(B282="",N(I282)=0),"",ROUND(H282/I282*1000,0))</f>
        <v/>
      </c>
      <c r="N282" s="12"/>
    </row>
    <row r="283" customFormat="false" ht="15" hidden="false" customHeight="false" outlineLevel="0" collapsed="false">
      <c r="A283" s="11"/>
      <c r="B283" s="12"/>
      <c r="C283" s="12"/>
      <c r="D283" s="16"/>
      <c r="E283" s="13"/>
      <c r="F283" s="13"/>
      <c r="G283" s="17"/>
      <c r="H283" s="10" t="str">
        <f aca="false">IF(B283="","",ROUND(IF(N(D283)&gt;0,D283*E283,N(F283))*(1+N(G283)),0))</f>
        <v/>
      </c>
      <c r="I283" s="16"/>
      <c r="J283" s="16"/>
      <c r="K283" s="16"/>
      <c r="L283" s="13"/>
      <c r="M283" s="10" t="str">
        <f aca="false">IF(OR(B283="",N(I283)=0),"",ROUND(H283/I283*1000,0))</f>
        <v/>
      </c>
      <c r="N283" s="12"/>
    </row>
    <row r="284" customFormat="false" ht="15" hidden="false" customHeight="false" outlineLevel="0" collapsed="false">
      <c r="A284" s="11"/>
      <c r="B284" s="12"/>
      <c r="C284" s="12"/>
      <c r="D284" s="16"/>
      <c r="E284" s="13"/>
      <c r="F284" s="13"/>
      <c r="G284" s="17"/>
      <c r="H284" s="10" t="str">
        <f aca="false">IF(B284="","",ROUND(IF(N(D284)&gt;0,D284*E284,N(F284))*(1+N(G284)),0))</f>
        <v/>
      </c>
      <c r="I284" s="16"/>
      <c r="J284" s="16"/>
      <c r="K284" s="16"/>
      <c r="L284" s="13"/>
      <c r="M284" s="10" t="str">
        <f aca="false">IF(OR(B284="",N(I284)=0),"",ROUND(H284/I284*1000,0))</f>
        <v/>
      </c>
      <c r="N284" s="12"/>
    </row>
    <row r="285" customFormat="false" ht="15" hidden="false" customHeight="false" outlineLevel="0" collapsed="false">
      <c r="A285" s="11"/>
      <c r="B285" s="12"/>
      <c r="C285" s="12"/>
      <c r="D285" s="16"/>
      <c r="E285" s="13"/>
      <c r="F285" s="13"/>
      <c r="G285" s="17"/>
      <c r="H285" s="10" t="str">
        <f aca="false">IF(B285="","",ROUND(IF(N(D285)&gt;0,D285*E285,N(F285))*(1+N(G285)),0))</f>
        <v/>
      </c>
      <c r="I285" s="16"/>
      <c r="J285" s="16"/>
      <c r="K285" s="16"/>
      <c r="L285" s="13"/>
      <c r="M285" s="10" t="str">
        <f aca="false">IF(OR(B285="",N(I285)=0),"",ROUND(H285/I285*1000,0))</f>
        <v/>
      </c>
      <c r="N285" s="12"/>
    </row>
    <row r="286" customFormat="false" ht="15" hidden="false" customHeight="false" outlineLevel="0" collapsed="false">
      <c r="A286" s="11"/>
      <c r="B286" s="12"/>
      <c r="C286" s="12"/>
      <c r="D286" s="16"/>
      <c r="E286" s="13"/>
      <c r="F286" s="13"/>
      <c r="G286" s="17"/>
      <c r="H286" s="10" t="str">
        <f aca="false">IF(B286="","",ROUND(IF(N(D286)&gt;0,D286*E286,N(F286))*(1+N(G286)),0))</f>
        <v/>
      </c>
      <c r="I286" s="16"/>
      <c r="J286" s="16"/>
      <c r="K286" s="16"/>
      <c r="L286" s="13"/>
      <c r="M286" s="10" t="str">
        <f aca="false">IF(OR(B286="",N(I286)=0),"",ROUND(H286/I286*1000,0))</f>
        <v/>
      </c>
      <c r="N286" s="12"/>
    </row>
    <row r="287" customFormat="false" ht="15" hidden="false" customHeight="false" outlineLevel="0" collapsed="false">
      <c r="A287" s="11"/>
      <c r="B287" s="12"/>
      <c r="C287" s="12"/>
      <c r="D287" s="16"/>
      <c r="E287" s="13"/>
      <c r="F287" s="13"/>
      <c r="G287" s="17"/>
      <c r="H287" s="10" t="str">
        <f aca="false">IF(B287="","",ROUND(IF(N(D287)&gt;0,D287*E287,N(F287))*(1+N(G287)),0))</f>
        <v/>
      </c>
      <c r="I287" s="16"/>
      <c r="J287" s="16"/>
      <c r="K287" s="16"/>
      <c r="L287" s="13"/>
      <c r="M287" s="10" t="str">
        <f aca="false">IF(OR(B287="",N(I287)=0),"",ROUND(H287/I287*1000,0))</f>
        <v/>
      </c>
      <c r="N287" s="12"/>
    </row>
    <row r="288" customFormat="false" ht="15" hidden="false" customHeight="false" outlineLevel="0" collapsed="false">
      <c r="A288" s="11"/>
      <c r="B288" s="12"/>
      <c r="C288" s="12"/>
      <c r="D288" s="16"/>
      <c r="E288" s="13"/>
      <c r="F288" s="13"/>
      <c r="G288" s="17"/>
      <c r="H288" s="10" t="str">
        <f aca="false">IF(B288="","",ROUND(IF(N(D288)&gt;0,D288*E288,N(F288))*(1+N(G288)),0))</f>
        <v/>
      </c>
      <c r="I288" s="16"/>
      <c r="J288" s="16"/>
      <c r="K288" s="16"/>
      <c r="L288" s="13"/>
      <c r="M288" s="10" t="str">
        <f aca="false">IF(OR(B288="",N(I288)=0),"",ROUND(H288/I288*1000,0))</f>
        <v/>
      </c>
      <c r="N288" s="12"/>
    </row>
    <row r="289" customFormat="false" ht="15" hidden="false" customHeight="false" outlineLevel="0" collapsed="false">
      <c r="A289" s="11"/>
      <c r="B289" s="12"/>
      <c r="C289" s="12"/>
      <c r="D289" s="16"/>
      <c r="E289" s="13"/>
      <c r="F289" s="13"/>
      <c r="G289" s="17"/>
      <c r="H289" s="10" t="str">
        <f aca="false">IF(B289="","",ROUND(IF(N(D289)&gt;0,D289*E289,N(F289))*(1+N(G289)),0))</f>
        <v/>
      </c>
      <c r="I289" s="16"/>
      <c r="J289" s="16"/>
      <c r="K289" s="16"/>
      <c r="L289" s="13"/>
      <c r="M289" s="10" t="str">
        <f aca="false">IF(OR(B289="",N(I289)=0),"",ROUND(H289/I289*1000,0))</f>
        <v/>
      </c>
      <c r="N289" s="12"/>
    </row>
    <row r="290" customFormat="false" ht="15" hidden="false" customHeight="false" outlineLevel="0" collapsed="false">
      <c r="A290" s="11"/>
      <c r="B290" s="12"/>
      <c r="C290" s="12"/>
      <c r="D290" s="16"/>
      <c r="E290" s="13"/>
      <c r="F290" s="13"/>
      <c r="G290" s="17"/>
      <c r="H290" s="10" t="str">
        <f aca="false">IF(B290="","",ROUND(IF(N(D290)&gt;0,D290*E290,N(F290))*(1+N(G290)),0))</f>
        <v/>
      </c>
      <c r="I290" s="16"/>
      <c r="J290" s="16"/>
      <c r="K290" s="16"/>
      <c r="L290" s="13"/>
      <c r="M290" s="10" t="str">
        <f aca="false">IF(OR(B290="",N(I290)=0),"",ROUND(H290/I290*1000,0))</f>
        <v/>
      </c>
      <c r="N290" s="12"/>
    </row>
    <row r="291" customFormat="false" ht="15" hidden="false" customHeight="false" outlineLevel="0" collapsed="false">
      <c r="A291" s="11"/>
      <c r="B291" s="12"/>
      <c r="C291" s="12"/>
      <c r="D291" s="16"/>
      <c r="E291" s="13"/>
      <c r="F291" s="13"/>
      <c r="G291" s="17"/>
      <c r="H291" s="10" t="str">
        <f aca="false">IF(B291="","",ROUND(IF(N(D291)&gt;0,D291*E291,N(F291))*(1+N(G291)),0))</f>
        <v/>
      </c>
      <c r="I291" s="16"/>
      <c r="J291" s="16"/>
      <c r="K291" s="16"/>
      <c r="L291" s="13"/>
      <c r="M291" s="10" t="str">
        <f aca="false">IF(OR(B291="",N(I291)=0),"",ROUND(H291/I291*1000,0))</f>
        <v/>
      </c>
      <c r="N291" s="12"/>
    </row>
    <row r="292" customFormat="false" ht="15" hidden="false" customHeight="false" outlineLevel="0" collapsed="false">
      <c r="A292" s="11"/>
      <c r="B292" s="12"/>
      <c r="C292" s="12"/>
      <c r="D292" s="16"/>
      <c r="E292" s="13"/>
      <c r="F292" s="13"/>
      <c r="G292" s="17"/>
      <c r="H292" s="10" t="str">
        <f aca="false">IF(B292="","",ROUND(IF(N(D292)&gt;0,D292*E292,N(F292))*(1+N(G292)),0))</f>
        <v/>
      </c>
      <c r="I292" s="16"/>
      <c r="J292" s="16"/>
      <c r="K292" s="16"/>
      <c r="L292" s="13"/>
      <c r="M292" s="10" t="str">
        <f aca="false">IF(OR(B292="",N(I292)=0),"",ROUND(H292/I292*1000,0))</f>
        <v/>
      </c>
      <c r="N292" s="12"/>
    </row>
    <row r="293" customFormat="false" ht="15" hidden="false" customHeight="false" outlineLevel="0" collapsed="false">
      <c r="A293" s="11"/>
      <c r="B293" s="12"/>
      <c r="C293" s="12"/>
      <c r="D293" s="16"/>
      <c r="E293" s="13"/>
      <c r="F293" s="13"/>
      <c r="G293" s="17"/>
      <c r="H293" s="10" t="str">
        <f aca="false">IF(B293="","",ROUND(IF(N(D293)&gt;0,D293*E293,N(F293))*(1+N(G293)),0))</f>
        <v/>
      </c>
      <c r="I293" s="16"/>
      <c r="J293" s="16"/>
      <c r="K293" s="16"/>
      <c r="L293" s="13"/>
      <c r="M293" s="10" t="str">
        <f aca="false">IF(OR(B293="",N(I293)=0),"",ROUND(H293/I293*1000,0))</f>
        <v/>
      </c>
      <c r="N293" s="12"/>
    </row>
    <row r="294" customFormat="false" ht="15" hidden="false" customHeight="false" outlineLevel="0" collapsed="false">
      <c r="A294" s="11"/>
      <c r="B294" s="12"/>
      <c r="C294" s="12"/>
      <c r="D294" s="16"/>
      <c r="E294" s="13"/>
      <c r="F294" s="13"/>
      <c r="G294" s="17"/>
      <c r="H294" s="10" t="str">
        <f aca="false">IF(B294="","",ROUND(IF(N(D294)&gt;0,D294*E294,N(F294))*(1+N(G294)),0))</f>
        <v/>
      </c>
      <c r="I294" s="16"/>
      <c r="J294" s="16"/>
      <c r="K294" s="16"/>
      <c r="L294" s="13"/>
      <c r="M294" s="10" t="str">
        <f aca="false">IF(OR(B294="",N(I294)=0),"",ROUND(H294/I294*1000,0))</f>
        <v/>
      </c>
      <c r="N294" s="12"/>
    </row>
    <row r="295" customFormat="false" ht="15" hidden="false" customHeight="false" outlineLevel="0" collapsed="false">
      <c r="A295" s="11"/>
      <c r="B295" s="12"/>
      <c r="C295" s="12"/>
      <c r="D295" s="16"/>
      <c r="E295" s="13"/>
      <c r="F295" s="13"/>
      <c r="G295" s="17"/>
      <c r="H295" s="10" t="str">
        <f aca="false">IF(B295="","",ROUND(IF(N(D295)&gt;0,D295*E295,N(F295))*(1+N(G295)),0))</f>
        <v/>
      </c>
      <c r="I295" s="16"/>
      <c r="J295" s="16"/>
      <c r="K295" s="16"/>
      <c r="L295" s="13"/>
      <c r="M295" s="10" t="str">
        <f aca="false">IF(OR(B295="",N(I295)=0),"",ROUND(H295/I295*1000,0))</f>
        <v/>
      </c>
      <c r="N295" s="12"/>
    </row>
    <row r="296" customFormat="false" ht="15" hidden="false" customHeight="false" outlineLevel="0" collapsed="false">
      <c r="A296" s="11"/>
      <c r="B296" s="12"/>
      <c r="C296" s="12"/>
      <c r="D296" s="16"/>
      <c r="E296" s="13"/>
      <c r="F296" s="13"/>
      <c r="G296" s="17"/>
      <c r="H296" s="10" t="str">
        <f aca="false">IF(B296="","",ROUND(IF(N(D296)&gt;0,D296*E296,N(F296))*(1+N(G296)),0))</f>
        <v/>
      </c>
      <c r="I296" s="16"/>
      <c r="J296" s="16"/>
      <c r="K296" s="16"/>
      <c r="L296" s="13"/>
      <c r="M296" s="10" t="str">
        <f aca="false">IF(OR(B296="",N(I296)=0),"",ROUND(H296/I296*1000,0))</f>
        <v/>
      </c>
      <c r="N296" s="12"/>
    </row>
    <row r="297" customFormat="false" ht="15" hidden="false" customHeight="false" outlineLevel="0" collapsed="false">
      <c r="A297" s="11"/>
      <c r="B297" s="12"/>
      <c r="C297" s="12"/>
      <c r="D297" s="16"/>
      <c r="E297" s="13"/>
      <c r="F297" s="13"/>
      <c r="G297" s="17"/>
      <c r="H297" s="10" t="str">
        <f aca="false">IF(B297="","",ROUND(IF(N(D297)&gt;0,D297*E297,N(F297))*(1+N(G297)),0))</f>
        <v/>
      </c>
      <c r="I297" s="16"/>
      <c r="J297" s="16"/>
      <c r="K297" s="16"/>
      <c r="L297" s="13"/>
      <c r="M297" s="10" t="str">
        <f aca="false">IF(OR(B297="",N(I297)=0),"",ROUND(H297/I297*1000,0))</f>
        <v/>
      </c>
      <c r="N297" s="12"/>
    </row>
    <row r="298" customFormat="false" ht="15" hidden="false" customHeight="false" outlineLevel="0" collapsed="false">
      <c r="A298" s="11"/>
      <c r="B298" s="12"/>
      <c r="C298" s="12"/>
      <c r="D298" s="16"/>
      <c r="E298" s="13"/>
      <c r="F298" s="13"/>
      <c r="G298" s="17"/>
      <c r="H298" s="10" t="str">
        <f aca="false">IF(B298="","",ROUND(IF(N(D298)&gt;0,D298*E298,N(F298))*(1+N(G298)),0))</f>
        <v/>
      </c>
      <c r="I298" s="16"/>
      <c r="J298" s="16"/>
      <c r="K298" s="16"/>
      <c r="L298" s="13"/>
      <c r="M298" s="10" t="str">
        <f aca="false">IF(OR(B298="",N(I298)=0),"",ROUND(H298/I298*1000,0))</f>
        <v/>
      </c>
      <c r="N298" s="12"/>
    </row>
    <row r="299" customFormat="false" ht="15" hidden="false" customHeight="false" outlineLevel="0" collapsed="false">
      <c r="A299" s="11"/>
      <c r="B299" s="12"/>
      <c r="C299" s="12"/>
      <c r="D299" s="16"/>
      <c r="E299" s="13"/>
      <c r="F299" s="13"/>
      <c r="G299" s="17"/>
      <c r="H299" s="10" t="str">
        <f aca="false">IF(B299="","",ROUND(IF(N(D299)&gt;0,D299*E299,N(F299))*(1+N(G299)),0))</f>
        <v/>
      </c>
      <c r="I299" s="16"/>
      <c r="J299" s="16"/>
      <c r="K299" s="16"/>
      <c r="L299" s="13"/>
      <c r="M299" s="10" t="str">
        <f aca="false">IF(OR(B299="",N(I299)=0),"",ROUND(H299/I299*1000,0))</f>
        <v/>
      </c>
      <c r="N299" s="12"/>
    </row>
    <row r="300" customFormat="false" ht="15" hidden="false" customHeight="false" outlineLevel="0" collapsed="false">
      <c r="A300" s="11"/>
      <c r="B300" s="12"/>
      <c r="C300" s="12"/>
      <c r="D300" s="16"/>
      <c r="E300" s="13"/>
      <c r="F300" s="13"/>
      <c r="G300" s="17"/>
      <c r="H300" s="10" t="str">
        <f aca="false">IF(B300="","",ROUND(IF(N(D300)&gt;0,D300*E300,N(F300))*(1+N(G300)),0))</f>
        <v/>
      </c>
      <c r="I300" s="16"/>
      <c r="J300" s="16"/>
      <c r="K300" s="16"/>
      <c r="L300" s="13"/>
      <c r="M300" s="10" t="str">
        <f aca="false">IF(OR(B300="",N(I300)=0),"",ROUND(H300/I300*1000,0))</f>
        <v/>
      </c>
      <c r="N300" s="12"/>
    </row>
    <row r="301" customFormat="false" ht="15" hidden="false" customHeight="false" outlineLevel="0" collapsed="false">
      <c r="A301" s="11"/>
      <c r="B301" s="12"/>
      <c r="C301" s="12"/>
      <c r="D301" s="16"/>
      <c r="E301" s="13"/>
      <c r="F301" s="13"/>
      <c r="G301" s="17"/>
      <c r="H301" s="10" t="str">
        <f aca="false">IF(B301="","",ROUND(IF(N(D301)&gt;0,D301*E301,N(F301))*(1+N(G301)),0))</f>
        <v/>
      </c>
      <c r="I301" s="16"/>
      <c r="J301" s="16"/>
      <c r="K301" s="16"/>
      <c r="L301" s="13"/>
      <c r="M301" s="10" t="str">
        <f aca="false">IF(OR(B301="",N(I301)=0),"",ROUND(H301/I301*1000,0))</f>
        <v/>
      </c>
      <c r="N301" s="12"/>
    </row>
  </sheetData>
  <autoFilter ref="A1:N301"/>
  <dataValidations count="1">
    <dataValidation allowBlank="true" errorStyle="stop" operator="between" showDropDown="false" showErrorMessage="false" showInputMessage="false" sqref="C2:C301" type="list">
      <formula1>"Promote,Ads Manager"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8" min="1" style="0" width="16"/>
  </cols>
  <sheetData>
    <row r="1" customFormat="false" ht="15" hidden="false" customHeight="false" outlineLevel="0" collapsed="false">
      <c r="A1" s="3" t="s">
        <v>53</v>
      </c>
      <c r="B1" s="18" t="n">
        <v>2026</v>
      </c>
      <c r="C1" s="5" t="s">
        <v>54</v>
      </c>
    </row>
    <row r="3" customFormat="false" ht="15" hidden="false" customHeight="false" outlineLevel="0" collapsed="false">
      <c r="A3" s="19" t="s">
        <v>55</v>
      </c>
      <c r="B3" s="19" t="s">
        <v>56</v>
      </c>
      <c r="C3" s="19" t="s">
        <v>57</v>
      </c>
      <c r="D3" s="19" t="s">
        <v>58</v>
      </c>
      <c r="E3" s="19" t="s">
        <v>59</v>
      </c>
      <c r="F3" s="19" t="s">
        <v>60</v>
      </c>
      <c r="G3" s="19" t="s">
        <v>61</v>
      </c>
      <c r="H3" s="19" t="s">
        <v>62</v>
      </c>
    </row>
    <row r="4" customFormat="false" ht="15" hidden="false" customHeight="false" outlineLevel="0" collapsed="false">
      <c r="A4" s="2" t="s">
        <v>63</v>
      </c>
      <c r="B4" s="10" t="n">
        <f aca="false">SUMIFS(Job!$E:$E,Job!$A:$A,"&gt;="&amp;DATE($B$1,1,1),Job!$A:$A,"&lt;"&amp;DATE($B$1,1+1,1))</f>
        <v>0</v>
      </c>
      <c r="C4" s="10" t="n">
        <f aca="false">SUMIFS(Job!$G:$G,Job!$A:$A,"&gt;="&amp;DATE($B$1,1,1),Job!$A:$A,"&lt;"&amp;DATE($B$1,1+1,1))</f>
        <v>0</v>
      </c>
      <c r="D4" s="10" t="n">
        <f aca="false">B4+C4</f>
        <v>0</v>
      </c>
      <c r="E4" s="10" t="n">
        <f aca="false">SUMIFS(Job!$F:$F,Job!$A:$A,"&gt;="&amp;DATE($B$1,1,1),Job!$A:$A,"&lt;"&amp;DATE($B$1,1+1,1))+C4</f>
        <v>0</v>
      </c>
      <c r="F4" s="10" t="n">
        <f aca="false">SUMIFS('Tiền đẩy'!$H:$H,'Tiền đẩy'!$A:$A,"&gt;="&amp;DATE($B$1,1,1),'Tiền đẩy'!$A:$A,"&lt;"&amp;DATE($B$1,1+1,1))</f>
        <v>0</v>
      </c>
      <c r="G4" s="10" t="n">
        <f aca="false">D4-F4</f>
        <v>0</v>
      </c>
      <c r="H4" s="2" t="n">
        <f aca="false">COUNTIFS(Job!$A:$A,"&gt;="&amp;DATE($B$1,1,1),Job!$A:$A,"&lt;"&amp;DATE($B$1,1+1,1),Job!$B:$B,"&lt;&gt;")</f>
        <v>0</v>
      </c>
    </row>
    <row r="5" customFormat="false" ht="15" hidden="false" customHeight="false" outlineLevel="0" collapsed="false">
      <c r="A5" s="2" t="s">
        <v>64</v>
      </c>
      <c r="B5" s="10" t="n">
        <f aca="false">SUMIFS(Job!$E:$E,Job!$A:$A,"&gt;="&amp;DATE($B$1,2,1),Job!$A:$A,"&lt;"&amp;DATE($B$1,2+1,1))</f>
        <v>0</v>
      </c>
      <c r="C5" s="10" t="n">
        <f aca="false">SUMIFS(Job!$G:$G,Job!$A:$A,"&gt;="&amp;DATE($B$1,2,1),Job!$A:$A,"&lt;"&amp;DATE($B$1,2+1,1))</f>
        <v>0</v>
      </c>
      <c r="D5" s="10" t="n">
        <f aca="false">B5+C5</f>
        <v>0</v>
      </c>
      <c r="E5" s="10" t="n">
        <f aca="false">SUMIFS(Job!$F:$F,Job!$A:$A,"&gt;="&amp;DATE($B$1,2,1),Job!$A:$A,"&lt;"&amp;DATE($B$1,2+1,1))+C5</f>
        <v>0</v>
      </c>
      <c r="F5" s="10" t="n">
        <f aca="false">SUMIFS('Tiền đẩy'!$H:$H,'Tiền đẩy'!$A:$A,"&gt;="&amp;DATE($B$1,2,1),'Tiền đẩy'!$A:$A,"&lt;"&amp;DATE($B$1,2+1,1))</f>
        <v>0</v>
      </c>
      <c r="G5" s="10" t="n">
        <f aca="false">D5-F5</f>
        <v>0</v>
      </c>
      <c r="H5" s="2" t="n">
        <f aca="false">COUNTIFS(Job!$A:$A,"&gt;="&amp;DATE($B$1,2,1),Job!$A:$A,"&lt;"&amp;DATE($B$1,2+1,1),Job!$B:$B,"&lt;&gt;")</f>
        <v>0</v>
      </c>
    </row>
    <row r="6" customFormat="false" ht="15" hidden="false" customHeight="false" outlineLevel="0" collapsed="false">
      <c r="A6" s="2" t="s">
        <v>65</v>
      </c>
      <c r="B6" s="10" t="n">
        <f aca="false">SUMIFS(Job!$E:$E,Job!$A:$A,"&gt;="&amp;DATE($B$1,3,1),Job!$A:$A,"&lt;"&amp;DATE($B$1,3+1,1))</f>
        <v>0</v>
      </c>
      <c r="C6" s="10" t="n">
        <f aca="false">SUMIFS(Job!$G:$G,Job!$A:$A,"&gt;="&amp;DATE($B$1,3,1),Job!$A:$A,"&lt;"&amp;DATE($B$1,3+1,1))</f>
        <v>0</v>
      </c>
      <c r="D6" s="10" t="n">
        <f aca="false">B6+C6</f>
        <v>0</v>
      </c>
      <c r="E6" s="10" t="n">
        <f aca="false">SUMIFS(Job!$F:$F,Job!$A:$A,"&gt;="&amp;DATE($B$1,3,1),Job!$A:$A,"&lt;"&amp;DATE($B$1,3+1,1))+C6</f>
        <v>0</v>
      </c>
      <c r="F6" s="10" t="n">
        <f aca="false">SUMIFS('Tiền đẩy'!$H:$H,'Tiền đẩy'!$A:$A,"&gt;="&amp;DATE($B$1,3,1),'Tiền đẩy'!$A:$A,"&lt;"&amp;DATE($B$1,3+1,1))</f>
        <v>0</v>
      </c>
      <c r="G6" s="10" t="n">
        <f aca="false">D6-F6</f>
        <v>0</v>
      </c>
      <c r="H6" s="2" t="n">
        <f aca="false">COUNTIFS(Job!$A:$A,"&gt;="&amp;DATE($B$1,3,1),Job!$A:$A,"&lt;"&amp;DATE($B$1,3+1,1),Job!$B:$B,"&lt;&gt;")</f>
        <v>0</v>
      </c>
    </row>
    <row r="7" customFormat="false" ht="15" hidden="false" customHeight="false" outlineLevel="0" collapsed="false">
      <c r="A7" s="2" t="s">
        <v>66</v>
      </c>
      <c r="B7" s="10" t="n">
        <f aca="false">SUMIFS(Job!$E:$E,Job!$A:$A,"&gt;="&amp;DATE($B$1,4,1),Job!$A:$A,"&lt;"&amp;DATE($B$1,4+1,1))</f>
        <v>0</v>
      </c>
      <c r="C7" s="10" t="n">
        <f aca="false">SUMIFS(Job!$G:$G,Job!$A:$A,"&gt;="&amp;DATE($B$1,4,1),Job!$A:$A,"&lt;"&amp;DATE($B$1,4+1,1))</f>
        <v>0</v>
      </c>
      <c r="D7" s="10" t="n">
        <f aca="false">B7+C7</f>
        <v>0</v>
      </c>
      <c r="E7" s="10" t="n">
        <f aca="false">SUMIFS(Job!$F:$F,Job!$A:$A,"&gt;="&amp;DATE($B$1,4,1),Job!$A:$A,"&lt;"&amp;DATE($B$1,4+1,1))+C7</f>
        <v>0</v>
      </c>
      <c r="F7" s="10" t="n">
        <f aca="false">SUMIFS('Tiền đẩy'!$H:$H,'Tiền đẩy'!$A:$A,"&gt;="&amp;DATE($B$1,4,1),'Tiền đẩy'!$A:$A,"&lt;"&amp;DATE($B$1,4+1,1))</f>
        <v>0</v>
      </c>
      <c r="G7" s="10" t="n">
        <f aca="false">D7-F7</f>
        <v>0</v>
      </c>
      <c r="H7" s="2" t="n">
        <f aca="false">COUNTIFS(Job!$A:$A,"&gt;="&amp;DATE($B$1,4,1),Job!$A:$A,"&lt;"&amp;DATE($B$1,4+1,1),Job!$B:$B,"&lt;&gt;")</f>
        <v>0</v>
      </c>
    </row>
    <row r="8" customFormat="false" ht="15" hidden="false" customHeight="false" outlineLevel="0" collapsed="false">
      <c r="A8" s="2" t="s">
        <v>67</v>
      </c>
      <c r="B8" s="10" t="n">
        <f aca="false">SUMIFS(Job!$E:$E,Job!$A:$A,"&gt;="&amp;DATE($B$1,5,1),Job!$A:$A,"&lt;"&amp;DATE($B$1,5+1,1))</f>
        <v>0</v>
      </c>
      <c r="C8" s="10" t="n">
        <f aca="false">SUMIFS(Job!$G:$G,Job!$A:$A,"&gt;="&amp;DATE($B$1,5,1),Job!$A:$A,"&lt;"&amp;DATE($B$1,5+1,1))</f>
        <v>0</v>
      </c>
      <c r="D8" s="10" t="n">
        <f aca="false">B8+C8</f>
        <v>0</v>
      </c>
      <c r="E8" s="10" t="n">
        <f aca="false">SUMIFS(Job!$F:$F,Job!$A:$A,"&gt;="&amp;DATE($B$1,5,1),Job!$A:$A,"&lt;"&amp;DATE($B$1,5+1,1))+C8</f>
        <v>0</v>
      </c>
      <c r="F8" s="10" t="n">
        <f aca="false">SUMIFS('Tiền đẩy'!$H:$H,'Tiền đẩy'!$A:$A,"&gt;="&amp;DATE($B$1,5,1),'Tiền đẩy'!$A:$A,"&lt;"&amp;DATE($B$1,5+1,1))</f>
        <v>0</v>
      </c>
      <c r="G8" s="10" t="n">
        <f aca="false">D8-F8</f>
        <v>0</v>
      </c>
      <c r="H8" s="2" t="n">
        <f aca="false">COUNTIFS(Job!$A:$A,"&gt;="&amp;DATE($B$1,5,1),Job!$A:$A,"&lt;"&amp;DATE($B$1,5+1,1),Job!$B:$B,"&lt;&gt;")</f>
        <v>0</v>
      </c>
    </row>
    <row r="9" customFormat="false" ht="15" hidden="false" customHeight="false" outlineLevel="0" collapsed="false">
      <c r="A9" s="2" t="s">
        <v>68</v>
      </c>
      <c r="B9" s="10" t="n">
        <f aca="false">SUMIFS(Job!$E:$E,Job!$A:$A,"&gt;="&amp;DATE($B$1,6,1),Job!$A:$A,"&lt;"&amp;DATE($B$1,6+1,1))</f>
        <v>0</v>
      </c>
      <c r="C9" s="10" t="n">
        <f aca="false">SUMIFS(Job!$G:$G,Job!$A:$A,"&gt;="&amp;DATE($B$1,6,1),Job!$A:$A,"&lt;"&amp;DATE($B$1,6+1,1))</f>
        <v>0</v>
      </c>
      <c r="D9" s="10" t="n">
        <f aca="false">B9+C9</f>
        <v>0</v>
      </c>
      <c r="E9" s="10" t="n">
        <f aca="false">SUMIFS(Job!$F:$F,Job!$A:$A,"&gt;="&amp;DATE($B$1,6,1),Job!$A:$A,"&lt;"&amp;DATE($B$1,6+1,1))+C9</f>
        <v>0</v>
      </c>
      <c r="F9" s="10" t="n">
        <f aca="false">SUMIFS('Tiền đẩy'!$H:$H,'Tiền đẩy'!$A:$A,"&gt;="&amp;DATE($B$1,6,1),'Tiền đẩy'!$A:$A,"&lt;"&amp;DATE($B$1,6+1,1))</f>
        <v>0</v>
      </c>
      <c r="G9" s="10" t="n">
        <f aca="false">D9-F9</f>
        <v>0</v>
      </c>
      <c r="H9" s="2" t="n">
        <f aca="false">COUNTIFS(Job!$A:$A,"&gt;="&amp;DATE($B$1,6,1),Job!$A:$A,"&lt;"&amp;DATE($B$1,6+1,1),Job!$B:$B,"&lt;&gt;")</f>
        <v>0</v>
      </c>
    </row>
    <row r="10" customFormat="false" ht="15" hidden="false" customHeight="false" outlineLevel="0" collapsed="false">
      <c r="A10" s="2" t="s">
        <v>69</v>
      </c>
      <c r="B10" s="10" t="n">
        <f aca="false">SUMIFS(Job!$E:$E,Job!$A:$A,"&gt;="&amp;DATE($B$1,7,1),Job!$A:$A,"&lt;"&amp;DATE($B$1,7+1,1))</f>
        <v>0</v>
      </c>
      <c r="C10" s="10" t="n">
        <f aca="false">SUMIFS(Job!$G:$G,Job!$A:$A,"&gt;="&amp;DATE($B$1,7,1),Job!$A:$A,"&lt;"&amp;DATE($B$1,7+1,1))</f>
        <v>0</v>
      </c>
      <c r="D10" s="10" t="n">
        <f aca="false">B10+C10</f>
        <v>0</v>
      </c>
      <c r="E10" s="10" t="n">
        <f aca="false">SUMIFS(Job!$F:$F,Job!$A:$A,"&gt;="&amp;DATE($B$1,7,1),Job!$A:$A,"&lt;"&amp;DATE($B$1,7+1,1))+C10</f>
        <v>0</v>
      </c>
      <c r="F10" s="10" t="n">
        <f aca="false">SUMIFS('Tiền đẩy'!$H:$H,'Tiền đẩy'!$A:$A,"&gt;="&amp;DATE($B$1,7,1),'Tiền đẩy'!$A:$A,"&lt;"&amp;DATE($B$1,7+1,1))</f>
        <v>0</v>
      </c>
      <c r="G10" s="10" t="n">
        <f aca="false">D10-F10</f>
        <v>0</v>
      </c>
      <c r="H10" s="2" t="n">
        <f aca="false">COUNTIFS(Job!$A:$A,"&gt;="&amp;DATE($B$1,7,1),Job!$A:$A,"&lt;"&amp;DATE($B$1,7+1,1),Job!$B:$B,"&lt;&gt;")</f>
        <v>0</v>
      </c>
    </row>
    <row r="11" customFormat="false" ht="15" hidden="false" customHeight="false" outlineLevel="0" collapsed="false">
      <c r="A11" s="2" t="s">
        <v>70</v>
      </c>
      <c r="B11" s="10" t="n">
        <f aca="false">SUMIFS(Job!$E:$E,Job!$A:$A,"&gt;="&amp;DATE($B$1,8,1),Job!$A:$A,"&lt;"&amp;DATE($B$1,8+1,1))</f>
        <v>0</v>
      </c>
      <c r="C11" s="10" t="n">
        <f aca="false">SUMIFS(Job!$G:$G,Job!$A:$A,"&gt;="&amp;DATE($B$1,8,1),Job!$A:$A,"&lt;"&amp;DATE($B$1,8+1,1))</f>
        <v>0</v>
      </c>
      <c r="D11" s="10" t="n">
        <f aca="false">B11+C11</f>
        <v>0</v>
      </c>
      <c r="E11" s="10" t="n">
        <f aca="false">SUMIFS(Job!$F:$F,Job!$A:$A,"&gt;="&amp;DATE($B$1,8,1),Job!$A:$A,"&lt;"&amp;DATE($B$1,8+1,1))+C11</f>
        <v>0</v>
      </c>
      <c r="F11" s="10" t="n">
        <f aca="false">SUMIFS('Tiền đẩy'!$H:$H,'Tiền đẩy'!$A:$A,"&gt;="&amp;DATE($B$1,8,1),'Tiền đẩy'!$A:$A,"&lt;"&amp;DATE($B$1,8+1,1))</f>
        <v>0</v>
      </c>
      <c r="G11" s="10" t="n">
        <f aca="false">D11-F11</f>
        <v>0</v>
      </c>
      <c r="H11" s="2" t="n">
        <f aca="false">COUNTIFS(Job!$A:$A,"&gt;="&amp;DATE($B$1,8,1),Job!$A:$A,"&lt;"&amp;DATE($B$1,8+1,1),Job!$B:$B,"&lt;&gt;")</f>
        <v>0</v>
      </c>
    </row>
    <row r="12" customFormat="false" ht="15" hidden="false" customHeight="false" outlineLevel="0" collapsed="false">
      <c r="A12" s="2" t="s">
        <v>71</v>
      </c>
      <c r="B12" s="10" t="n">
        <f aca="false">SUMIFS(Job!$E:$E,Job!$A:$A,"&gt;="&amp;DATE($B$1,9,1),Job!$A:$A,"&lt;"&amp;DATE($B$1,9+1,1))</f>
        <v>0</v>
      </c>
      <c r="C12" s="10" t="n">
        <f aca="false">SUMIFS(Job!$G:$G,Job!$A:$A,"&gt;="&amp;DATE($B$1,9,1),Job!$A:$A,"&lt;"&amp;DATE($B$1,9+1,1))</f>
        <v>0</v>
      </c>
      <c r="D12" s="10" t="n">
        <f aca="false">B12+C12</f>
        <v>0</v>
      </c>
      <c r="E12" s="10" t="n">
        <f aca="false">SUMIFS(Job!$F:$F,Job!$A:$A,"&gt;="&amp;DATE($B$1,9,1),Job!$A:$A,"&lt;"&amp;DATE($B$1,9+1,1))+C12</f>
        <v>0</v>
      </c>
      <c r="F12" s="10" t="n">
        <f aca="false">SUMIFS('Tiền đẩy'!$H:$H,'Tiền đẩy'!$A:$A,"&gt;="&amp;DATE($B$1,9,1),'Tiền đẩy'!$A:$A,"&lt;"&amp;DATE($B$1,9+1,1))</f>
        <v>0</v>
      </c>
      <c r="G12" s="10" t="n">
        <f aca="false">D12-F12</f>
        <v>0</v>
      </c>
      <c r="H12" s="2" t="n">
        <f aca="false">COUNTIFS(Job!$A:$A,"&gt;="&amp;DATE($B$1,9,1),Job!$A:$A,"&lt;"&amp;DATE($B$1,9+1,1),Job!$B:$B,"&lt;&gt;")</f>
        <v>0</v>
      </c>
    </row>
    <row r="13" customFormat="false" ht="15" hidden="false" customHeight="false" outlineLevel="0" collapsed="false">
      <c r="A13" s="2" t="s">
        <v>72</v>
      </c>
      <c r="B13" s="10" t="n">
        <f aca="false">SUMIFS(Job!$E:$E,Job!$A:$A,"&gt;="&amp;DATE($B$1,10,1),Job!$A:$A,"&lt;"&amp;DATE($B$1,10+1,1))</f>
        <v>2500000</v>
      </c>
      <c r="C13" s="10" t="n">
        <f aca="false">SUMIFS(Job!$G:$G,Job!$A:$A,"&gt;="&amp;DATE($B$1,10,1),Job!$A:$A,"&lt;"&amp;DATE($B$1,10+1,1))</f>
        <v>1840000</v>
      </c>
      <c r="D13" s="10" t="n">
        <f aca="false">B13+C13</f>
        <v>4340000</v>
      </c>
      <c r="E13" s="10" t="n">
        <f aca="false">SUMIFS(Job!$F:$F,Job!$A:$A,"&gt;="&amp;DATE($B$1,10,1),Job!$A:$A,"&lt;"&amp;DATE($B$1,10+1,1))+C13</f>
        <v>2840000</v>
      </c>
      <c r="F13" s="10" t="n">
        <f aca="false">SUMIFS('Tiền đẩy'!$H:$H,'Tiền đẩy'!$A:$A,"&gt;="&amp;DATE($B$1,10,1),'Tiền đẩy'!$A:$A,"&lt;"&amp;DATE($B$1,10+1,1))</f>
        <v>151470</v>
      </c>
      <c r="G13" s="10" t="n">
        <f aca="false">D13-F13</f>
        <v>4188530</v>
      </c>
      <c r="H13" s="2" t="n">
        <f aca="false">COUNTIFS(Job!$A:$A,"&gt;="&amp;DATE($B$1,10,1),Job!$A:$A,"&lt;"&amp;DATE($B$1,10+1,1),Job!$B:$B,"&lt;&gt;")</f>
        <v>2</v>
      </c>
    </row>
    <row r="14" customFormat="false" ht="15" hidden="false" customHeight="false" outlineLevel="0" collapsed="false">
      <c r="A14" s="2" t="s">
        <v>73</v>
      </c>
      <c r="B14" s="10" t="n">
        <f aca="false">SUMIFS(Job!$E:$E,Job!$A:$A,"&gt;="&amp;DATE($B$1,11,1),Job!$A:$A,"&lt;"&amp;DATE($B$1,11+1,1))</f>
        <v>0</v>
      </c>
      <c r="C14" s="10" t="n">
        <f aca="false">SUMIFS(Job!$G:$G,Job!$A:$A,"&gt;="&amp;DATE($B$1,11,1),Job!$A:$A,"&lt;"&amp;DATE($B$1,11+1,1))</f>
        <v>0</v>
      </c>
      <c r="D14" s="10" t="n">
        <f aca="false">B14+C14</f>
        <v>0</v>
      </c>
      <c r="E14" s="10" t="n">
        <f aca="false">SUMIFS(Job!$F:$F,Job!$A:$A,"&gt;="&amp;DATE($B$1,11,1),Job!$A:$A,"&lt;"&amp;DATE($B$1,11+1,1))+C14</f>
        <v>0</v>
      </c>
      <c r="F14" s="10" t="n">
        <f aca="false">SUMIFS('Tiền đẩy'!$H:$H,'Tiền đẩy'!$A:$A,"&gt;="&amp;DATE($B$1,11,1),'Tiền đẩy'!$A:$A,"&lt;"&amp;DATE($B$1,11+1,1))</f>
        <v>0</v>
      </c>
      <c r="G14" s="10" t="n">
        <f aca="false">D14-F14</f>
        <v>0</v>
      </c>
      <c r="H14" s="2" t="n">
        <f aca="false">COUNTIFS(Job!$A:$A,"&gt;="&amp;DATE($B$1,11,1),Job!$A:$A,"&lt;"&amp;DATE($B$1,11+1,1),Job!$B:$B,"&lt;&gt;")</f>
        <v>0</v>
      </c>
    </row>
    <row r="15" customFormat="false" ht="15" hidden="false" customHeight="false" outlineLevel="0" collapsed="false">
      <c r="A15" s="2" t="s">
        <v>74</v>
      </c>
      <c r="B15" s="10" t="n">
        <f aca="false">SUMIFS(Job!$E:$E,Job!$A:$A,"&gt;="&amp;DATE($B$1,12,1),Job!$A:$A,"&lt;"&amp;DATE($B$1,12+1,1))</f>
        <v>0</v>
      </c>
      <c r="C15" s="10" t="n">
        <f aca="false">SUMIFS(Job!$G:$G,Job!$A:$A,"&gt;="&amp;DATE($B$1,12,1),Job!$A:$A,"&lt;"&amp;DATE($B$1,12+1,1))</f>
        <v>0</v>
      </c>
      <c r="D15" s="10" t="n">
        <f aca="false">B15+C15</f>
        <v>0</v>
      </c>
      <c r="E15" s="10" t="n">
        <f aca="false">SUMIFS(Job!$F:$F,Job!$A:$A,"&gt;="&amp;DATE($B$1,12,1),Job!$A:$A,"&lt;"&amp;DATE($B$1,12+1,1))+C15</f>
        <v>0</v>
      </c>
      <c r="F15" s="10" t="n">
        <f aca="false">SUMIFS('Tiền đẩy'!$H:$H,'Tiền đẩy'!$A:$A,"&gt;="&amp;DATE($B$1,12,1),'Tiền đẩy'!$A:$A,"&lt;"&amp;DATE($B$1,12+1,1))</f>
        <v>0</v>
      </c>
      <c r="G15" s="10" t="n">
        <f aca="false">D15-F15</f>
        <v>0</v>
      </c>
      <c r="H15" s="2" t="n">
        <f aca="false">COUNTIFS(Job!$A:$A,"&gt;="&amp;DATE($B$1,12,1),Job!$A:$A,"&lt;"&amp;DATE($B$1,12+1,1),Job!$B:$B,"&lt;&gt;")</f>
        <v>0</v>
      </c>
    </row>
    <row r="16" customFormat="false" ht="15" hidden="false" customHeight="false" outlineLevel="0" collapsed="false">
      <c r="A16" s="3" t="s">
        <v>75</v>
      </c>
      <c r="B16" s="20" t="n">
        <f aca="false">SUM(B4:B15)</f>
        <v>2500000</v>
      </c>
      <c r="C16" s="20" t="n">
        <f aca="false">SUM(C4:C15)</f>
        <v>1840000</v>
      </c>
      <c r="D16" s="20" t="n">
        <f aca="false">SUM(D4:D15)</f>
        <v>4340000</v>
      </c>
      <c r="E16" s="20" t="n">
        <f aca="false">SUM(E4:E15)</f>
        <v>2840000</v>
      </c>
      <c r="F16" s="20" t="n">
        <f aca="false">SUM(F4:F15)</f>
        <v>151470</v>
      </c>
      <c r="G16" s="20" t="n">
        <f aca="false">SUM(G4:G15)</f>
        <v>4188530</v>
      </c>
      <c r="H16" s="21" t="n">
        <f aca="false">SUM(H4:H15)</f>
        <v>2</v>
      </c>
    </row>
    <row r="18" customFormat="false" ht="15" hidden="false" customHeight="false" outlineLevel="0" collapsed="false">
      <c r="A18" s="2" t="s">
        <v>76</v>
      </c>
      <c r="D18" s="13" t="n">
        <v>500000000</v>
      </c>
    </row>
    <row r="19" customFormat="false" ht="15" hidden="false" customHeight="false" outlineLevel="0" collapsed="false">
      <c r="A19" s="2" t="s">
        <v>77</v>
      </c>
      <c r="D19" s="22" t="n">
        <f aca="false">IF(D18=0,"",D16/D18)</f>
        <v>0.00868</v>
      </c>
    </row>
    <row r="20" customFormat="false" ht="15" hidden="false" customHeight="false" outlineLevel="0" collapsed="false">
      <c r="A20" s="5" t="s">
        <v>78</v>
      </c>
    </row>
    <row r="21" customFormat="false" ht="15" hidden="false" customHeight="false" outlineLevel="0" collapsed="false">
      <c r="A21" s="5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2026-10-21T09:35:09Z</dcterms:created>
  <dc:creator>openpyxl</dc:creator>
  <dc:description/>
  <dc:language>en-US</dc:language>
  <cp:lastModifiedBy/>
  <dcterms:modified xsi:type="dcterms:W3CDTF">2026-10-21T09:35:09Z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